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90" windowWidth="15450" windowHeight="6165" tabRatio="631" activeTab="0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_xlnm._FilterDatabase" localSheetId="4" hidden="1">'Данные'!$A$6:$N$89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Выбор">'[1]Справочник'!$B$30:$C$30</definedName>
    <definedName name="_xlnm.Print_Titles" localSheetId="4">'Данные'!$B:$E,'Данные'!$5:$5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  <definedName name="_xlnm.Print_Area" localSheetId="1">'Нарушения БК'!$A$1:$L$7</definedName>
    <definedName name="_xlnm.Print_Area" localSheetId="0">'Рейтинг'!$A$1:$G$14</definedName>
  </definedNames>
  <calcPr fullCalcOnLoad="1"/>
</workbook>
</file>

<file path=xl/sharedStrings.xml><?xml version="1.0" encoding="utf-8"?>
<sst xmlns="http://schemas.openxmlformats.org/spreadsheetml/2006/main" count="362" uniqueCount="218">
  <si>
    <t>№ п/п</t>
  </si>
  <si>
    <t>Утверждение бюджета на очередной финансовый год и плановый период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</si>
  <si>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</si>
  <si>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</si>
  <si>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</si>
  <si>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</si>
  <si>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</si>
  <si>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</si>
  <si>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</si>
  <si>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</si>
  <si>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</si>
  <si>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</si>
  <si>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</si>
  <si>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</si>
  <si>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</si>
  <si>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</si>
  <si>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</si>
  <si>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</si>
  <si>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</si>
  <si>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</si>
  <si>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</si>
  <si>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</si>
  <si>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</si>
  <si>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</si>
  <si>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</si>
  <si>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</si>
  <si>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</si>
  <si>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</si>
  <si>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</si>
  <si>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</si>
  <si>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</si>
  <si>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</si>
  <si>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</si>
  <si>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</si>
  <si>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</si>
  <si>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</si>
  <si>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</si>
  <si>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</si>
  <si>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</si>
  <si>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</si>
  <si>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</si>
  <si>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</si>
  <si>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</si>
  <si>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</si>
  <si>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</si>
  <si>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</si>
  <si>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</si>
  <si>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</si>
  <si>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</si>
  <si>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</si>
  <si>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</si>
  <si>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</si>
  <si>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</si>
  <si>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</si>
  <si>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</si>
  <si>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</si>
  <si>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</si>
  <si>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</si>
  <si>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</si>
  <si>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Отношение объема расходов на обслуживание муниципального долга к общему объему расходов, за исключением объема расходов, которые осуществляются за счет субвенций, предоставляемых из бюджета автономного округа</t>
  </si>
  <si>
    <t>ВЕС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</si>
  <si>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</si>
  <si>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</si>
  <si>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</si>
  <si>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</si>
  <si>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</si>
  <si>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</si>
  <si>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</si>
  <si>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в отчетном финансовом году (за исключением субвенций)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</si>
  <si>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</si>
  <si>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</si>
  <si>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Соблюдение ограничений по нормативам расходов на содержание органов местного самоуправления</t>
  </si>
  <si>
    <t xml:space="preserve">Количество месяцев в отчетном финансовом году, за которые бюджетная отчетность была представлена позже установленного срока </t>
  </si>
  <si>
    <t>Наименование показателя</t>
  </si>
  <si>
    <t>НАРУШЕНИЯ БЮДЖЕТНОГО КОДЕКСА</t>
  </si>
  <si>
    <t>Высокодотационное муниципальное образование (в соответствии с ч. 4 ст. 136 БК РФ)</t>
  </si>
  <si>
    <t>Уровень долговой нагрузки на местный бюджет</t>
  </si>
  <si>
    <t>3.3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</si>
  <si>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</si>
  <si>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</si>
  <si>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5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</si>
  <si>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</si>
  <si>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</si>
  <si>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 финансовых нарушений, выявленных по актам ревизии в отчетном финансовом году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</si>
  <si>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утвержденныммуниципальным правовым актом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</si>
  <si>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</si>
  <si>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</si>
  <si>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</si>
  <si>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</si>
  <si>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</si>
  <si>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</si>
  <si>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</si>
  <si>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</si>
  <si>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</si>
  <si>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</si>
  <si>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</si>
  <si>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</si>
  <si>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</si>
  <si>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</si>
  <si>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</si>
  <si>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</si>
  <si>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</si>
  <si>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</si>
  <si>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</si>
  <si>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Новоаганск</t>
  </si>
  <si>
    <t>Аган</t>
  </si>
  <si>
    <t>Покур</t>
  </si>
  <si>
    <t>Вата</t>
  </si>
  <si>
    <t>Ваховск</t>
  </si>
  <si>
    <t>Ларьяк</t>
  </si>
  <si>
    <t>Средняя сводная оценка качества по поселениям</t>
  </si>
  <si>
    <t>Излучинск</t>
  </si>
  <si>
    <t>Данные показателей для расчета индикаторов оценки качества организации и осуществления бюджетного процесса в муниципальных образованиях Нижневартовского района</t>
  </si>
  <si>
    <t>Индикаторы для оценки качества организации и осуществления бюджетного процесса в муниципальных образованиях Нижневартовского района</t>
  </si>
  <si>
    <t>Сводная оценка качества организации и осуществления бюджетного процесса в муниципальных образованиях Нижневартовского района</t>
  </si>
  <si>
    <t>№ индикатора для оценки</t>
  </si>
  <si>
    <t>Таблица 3</t>
  </si>
  <si>
    <t>Таблица 2</t>
  </si>
  <si>
    <t>Таблица 1</t>
  </si>
  <si>
    <t>Зайцева Речка</t>
  </si>
  <si>
    <t xml:space="preserve">Исполнение бюджета поселения по доходам без учета безвозмездных поступлений </t>
  </si>
  <si>
    <t>наличие / отсутствие
(имеется: И16 = 1,
не имеется: И16 = 0)</t>
  </si>
  <si>
    <t>Случаи отвлечения остатков целевых средств бюджета района муниципальными образованиями в отчетном финансовом году</t>
  </si>
  <si>
    <t xml:space="preserve">И24 = КО, где:
где:
КО – количество кварталов в отчетном финансо-вом году, в которые муниципальными образова-ниями производилось отвлечение остатков целе-вых средств
</t>
  </si>
  <si>
    <t>Отсутствие просроченной кредиторской за-долженности бюджета поселения в отчетном финансовом году на отчетные даты</t>
  </si>
  <si>
    <t xml:space="preserve">Наличие/отсутствие
(наличие: И27=0, 
отсутствие И27=1)
</t>
  </si>
  <si>
    <t>Отсутствие просроченной кредиторской за-долженности бюджета поселения по выплате заработной платы за счет средств местного бюджета</t>
  </si>
  <si>
    <t xml:space="preserve">Наличие/отсутствие
(наличие: И28=0, 
отсутствие И28=1)
</t>
  </si>
  <si>
    <t>Отсутствие просроченной задолженности по долговым обязательствам</t>
  </si>
  <si>
    <t>Отсутствие выплат поселением по предос-тавленным муниципальным гарантиям в отчетном финансовом году</t>
  </si>
  <si>
    <t xml:space="preserve">Наличие/отсутствие 
(наличие: И32 = 0
отсутствие: И32 = 1)
</t>
  </si>
  <si>
    <t xml:space="preserve">Наличие/отсутствие 
(наличие: И31 = 0
отсутствие: И31 = 1)
</t>
  </si>
  <si>
    <t>Доля руководителей муниципальных учреждений поселения для которых оплата труда определяется с учетом результатов их профессиональной деятельности</t>
  </si>
  <si>
    <t xml:space="preserve">И41 = РМУотпд/РМУ, где
РМУотпд- количество руководителей муници-пальных учреждений поселения, для которых оплата труда определяется с учетом результатов их профессиональной деятельности;
РМУ- количество руководителей муниципальных учреждений поселения
</t>
  </si>
  <si>
    <t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t>
  </si>
  <si>
    <t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t>
  </si>
  <si>
    <t xml:space="preserve">И44 = МУн / МУ
где:
МУн  – количество муниципальных учреждений в муниципальном образовании для которых уста-новлены количественно измеримые финансовые санкции (штрафы, изъятия) за нарушение усло-вий выполнения муниципальных в отчетном фи-нансовом году;
МУ – общее количество муниципальных учреж-дений, которым установлены муниципальные задания в отчетном финансовом году
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</si>
  <si>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t>
  </si>
  <si>
    <t>Своевременность предоставления бюджетной отчетности в Департамент финансов администрации района</t>
  </si>
  <si>
    <t>Отсутствие  просроченной задолженности по долговым обязательствам по состоянию на 1 января текущего финансового года</t>
  </si>
  <si>
    <t>Отсутствие выплат поселением по представленным  муниципальным гарантиям в отчетном финансовом году</t>
  </si>
  <si>
    <t>Количество муниципальных учреждений в муниципальном образовании для которых установлены количественно измеримые финансовые санкции (штрафы, изъятия) за нарушение условий выполнения муниципальных заданий в отчетном финансовм году</t>
  </si>
  <si>
    <t>Общее количество муниципальных учреждений в муниципальном образовании которым установлены муниципальные задания в отчетном финансовом году</t>
  </si>
  <si>
    <t>количество руководителей муниципальных учреждений поселения</t>
  </si>
  <si>
    <t>количество руководителей муниципальных учреждений поселения, для которых оплата труда определяется с учетом результатов их профессиональной деятельности</t>
  </si>
  <si>
    <t>Наличие на официальном сайте органов местного самоуправления информационного ресурса (брошюры) "Бюджет для граждан"</t>
  </si>
  <si>
    <t>наличие / отсутствие
(проводится: И53 = 1,
не проводится: И53 = 0)</t>
  </si>
  <si>
    <t>Общий объем расходов местного бюджета, осуществляемых за счет субвенций в отчетном финансовом году</t>
  </si>
  <si>
    <t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t>
  </si>
  <si>
    <t>Осуществление мониторинга оказания му-ниципальных услуг (выполнения работ) и формирование планов по решению выявленных проблем в соответствии с нормативным правовым актом в сфере культуры</t>
  </si>
  <si>
    <t>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муници-пального задания</t>
  </si>
  <si>
    <t xml:space="preserve">Объем планируемых к привлечению бюджетных кредитов от других бюджетов бюджетной системы, предусмотренных в качестве источника финансирования </t>
  </si>
  <si>
    <t xml:space="preserve">Исполнение бюджета поселения Ханты-Мансийского автономного округа - Югры (далее - поселение) по доходам без учета безвозмездных поступлений </t>
  </si>
  <si>
    <t>Объем поступлений налоговых доходов бюджета поселения в отчетном финансовом году</t>
  </si>
  <si>
    <t>Объем поступлений неналоговых доходов бюджета поселения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</si>
  <si>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поселения</t>
  </si>
  <si>
    <t>Объем расходов бюджета поселения, формируемые в рамках муниципальных  программ в отчетном финансовом году</t>
  </si>
  <si>
    <t>Объем расходов бюджета пселения, осуществляемых за счет субвенций из  и субсидий , предоставляемых в рамках целевых программ района в отчетном финансовом году</t>
  </si>
  <si>
    <t>Количество изменений, внесенных в решение о бюджете поселения (в течение отчетного финансового года)</t>
  </si>
  <si>
    <t>Темп роста поступлений налоговых доходов бюджета поселения (без учета налоговых доходов по дополнительным нормативам отчислений) к соответствующему периоду прошлого года</t>
  </si>
  <si>
    <t>Объем поступлений налоговых доходов бюджета поселения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</si>
  <si>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поселения (без учета налоговых доходов по дополнительным нормативам отчислений) в году, предшествующем отчетному финансовому году</t>
  </si>
  <si>
    <t>Темп роста поступлений неналоговых доходов бюджета поселения к соответствующему периоду прошлого года</t>
  </si>
  <si>
    <t>Объем поступлений неналоговых доходов бюджета поселения в году, предшествующем отчетному финансовому году</t>
  </si>
  <si>
    <t>Отношение объема расходов бюджета поселения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</si>
  <si>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 xml:space="preserve">Объем расходов бюджета поселения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</si>
  <si>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поселения в первом квартале отчетного финансового года</t>
  </si>
  <si>
    <t>Объем расходов бюджета поселения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</si>
  <si>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поселения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</si>
  <si>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поселения во втором квартале отчетного финансового года</t>
  </si>
  <si>
    <t>Объем расходов бюджета поселения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</si>
  <si>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поселения  в третьем квартале отчетного финансового года</t>
  </si>
  <si>
    <t>Объем расходов бюджета поселения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</si>
  <si>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поселения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</si>
  <si>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поселения в четвертом квартале отчетного финансового года</t>
  </si>
  <si>
    <t>Объем расходов бюджета поселения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</si>
  <si>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Доля расходов бюджета поселения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поселения</t>
  </si>
  <si>
    <t>Объем расходов бюджета поселения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</si>
  <si>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Отсутствие просроченной кредиторской задолженности бюджета поселения  к общему объему расходов бюджета поселения</t>
  </si>
  <si>
    <t>Объем просроченной кредиторской задолженности бюджета поселения на 1 января текущего финансового года</t>
  </si>
  <si>
    <t>Отсутствие кредиторской задолженности бюджета поселения по выплате заработной платы за счет средств местного бюджета на 1 января текущего финансового года</t>
  </si>
  <si>
    <t>Наличие результатов оценки качества финансового менеджмента главных распорядителей (распорядителей) средств бюджета поселения и формирование их ежегодного рейтинга на основе методики, утвержденной муниципальным правовым актом</t>
  </si>
  <si>
    <t>Объем муниципального долга бюджета  поселения на 1 января текущего финансового года</t>
  </si>
  <si>
    <t>Объем  доходов поселения (за исключением субвенций из бюджета автономного округа) в отчетном финансовом году</t>
  </si>
  <si>
    <t>Размещение на официальном сайте решения о бюджете, отчета об исполнении бюджета, отчета о результатах деятельности финансового органа поселения за отчетный финансовый год</t>
  </si>
  <si>
    <t>Ежемесячное размещение на официальном сайте органов местного самоуправления отчетов об исполнении бюджета поселения</t>
  </si>
  <si>
    <t>Размещение на официальном сайте проектов правовых актов финансового органа поселения в соответствии с порядком проведения независимой антикоррупционной экспертизы</t>
  </si>
  <si>
    <t>Проведение публичных слушаний по проекту бюджета поселения и проекту отчета об исполнении бюджета поселения в соответствии с установленным порядком</t>
  </si>
  <si>
    <t>Размещение на официальном сайте органов местного самоуправления информации о муниципальных  и ведомственных программах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t>
  </si>
  <si>
    <t>Отношение объема заимствований поселения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</si>
  <si>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Отношение дефицита бюджета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поселения,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</si>
  <si>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Отношение долга поселения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</si>
  <si>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Своевременность принятия решения о бюджете поселения (до или после 1 января текущего финансового года)</t>
  </si>
  <si>
    <t>Объем первоначально утвержденный решением о бюджете поселения поступлений налоговых доходов  бюджета поселенияв отчетном финансовом году</t>
  </si>
  <si>
    <t>Объем первоначально утвержденный решением о бюджете поселения поступлений неналоговых доходов  бюджета поселения в отчетном финансовом году</t>
  </si>
  <si>
    <t>Объем расходов бюджета поселения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</si>
  <si>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Е2 = З / (Деф + Пог)*100,
где:
З – объем заимствований поселения в отчетном финансовом году;
Деф – сумма, направленная в отчетном финансовом году на финансирование дефицита бюджета поселения;
Пог – сумма, направленная в отчетном финансовом году на погашение долговых обязательств бюджета поселения</t>
  </si>
  <si>
    <t>Отношение объема расходов на обслуживание муниципального долга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</si>
  <si>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поселения на обслуживание муниципального долга в отчетном финансовом году;
Р – общий объем расходов бюджета поселения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</si>
  <si>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поселения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</si>
  <si>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поселения в отчетном финансовом году;
СД – объем доходов бюджета поселения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</si>
  <si>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</si>
  <si>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поселения на 1 января текущего финансового года;
СД – объем доходов бюджета поселения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</si>
  <si>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И13 = |Дисп – Дутв| / Дутв,
где:
Дисп – объем налоговых и неналоговых доходов  бюджета поселения в отчетном финансовом году;
Дутв – объем первоначально утвержденный решением о бюджете объем налоговых и неналоговых доходов  бюджета поселения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</si>
  <si>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поселения</t>
  </si>
  <si>
    <t>И15 = РП / Р,
где
РП –  расходы бюджета поселения, формируемые в рамках муниципальных и ведомственных целевых программ в отчетном финансовом году;
Р – общий объем расходов бюджета поселения (за исключением расходов, осуществляемых за счет субвенций и субсидий  предоставляемых в рамках  программ автономного округа) в отчетном финансовом году</t>
  </si>
  <si>
    <t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поселения</t>
  </si>
  <si>
    <t>Количество изменений, внесенных в решение о бюджете поселения</t>
  </si>
  <si>
    <t>И21 = КИ, где КИ – количество изменений, внесенных в решение о бюджете поселения</t>
  </si>
  <si>
    <t>И22 = НД/НД-1
где:
НД – объем налоговых доходов бюджета  поселения в отчетном финансовом году;
НД-1 – объем налоговых доходов бюджета поселения в году, предшествующем отчетному финансовому году</t>
  </si>
  <si>
    <t>И23 = ННД/ННД-1
где:
ННД – объем неналоговых доходов бюджета поселения в отчетном финансовом году;
ННД-1 – объем неналоговых доходов бюджета поселения в году, предшествующем отчетному финансовому году</t>
  </si>
  <si>
    <t>И25 = РК4/((РК1 + РК2 + РК3)/3),
где:
РК1, РК2, РК3, РК4 – объем расходов бюджета поселения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</si>
  <si>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И26 = КомпЖКУ / Р,
где:
КомпЖКУ –  объем расходов бюджета поселения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поселения в отчетном финансовом году</t>
  </si>
  <si>
    <t xml:space="preserve">Наличие результатов оценки качества финансового менеджмента главных распорядителей (распорядителей) средств бюджета поселения и формирование их ежегодного рейтинга на основе методики, утвержденной  муниципальным правовым актом </t>
  </si>
  <si>
    <t>И33 = МД/Дс, 
где:
МД – объем муниципального долга бюджета  поселения на 1 января текущего финансового года;
Дс – объем  доходов поселения в отчетном финансовом году  (за исключением субвенций из бюджета автономного округа)</t>
  </si>
  <si>
    <t>Размещение на официальном сайте органов местного самоуправления информации о муниципальных и ведомственных программах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t>
  </si>
  <si>
    <t>Сводная оценка качества организации и осуществления бюджетного процесса в муниципальных образованиях Нижневартовского района за 2019 год, рейтинг муниципальных образований района</t>
  </si>
  <si>
    <t>Доля расходов бюджета поселения, формируемых в рамках муниципальных  программ в общем объеме расходов бюджета (за исключением расходов, осуществляемых за счет субвенций  и субсидий и, предоставляемых в рамках целевых программ района)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</si>
</sst>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  <numFmt numFmtId="180" formatCode="0.00000"/>
    <numFmt numFmtId="181" formatCode="0.0000"/>
    <numFmt numFmtId="182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5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 tint="0.04998999834060669"/>
      <name val="Times New Roman"/>
      <family val="1"/>
    </font>
    <font>
      <sz val="14"/>
      <color theme="2" tint="-0.899980008602142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9" fontId="57" fillId="0" borderId="10" xfId="6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wrapText="1"/>
    </xf>
    <xf numFmtId="173" fontId="58" fillId="0" borderId="0" xfId="0" applyNumberFormat="1" applyFont="1" applyFill="1" applyAlignment="1">
      <alignment/>
    </xf>
    <xf numFmtId="0" fontId="58" fillId="0" borderId="11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3" fontId="59" fillId="0" borderId="10" xfId="0" applyNumberFormat="1" applyFont="1" applyFill="1" applyBorder="1" applyAlignment="1">
      <alignment horizontal="center" vertical="center" wrapText="1"/>
    </xf>
    <xf numFmtId="0" fontId="6" fillId="10" borderId="10" xfId="54" applyFont="1" applyFill="1" applyBorder="1" applyAlignment="1">
      <alignment horizontal="left" vertical="center" wrapText="1"/>
      <protection/>
    </xf>
    <xf numFmtId="49" fontId="6" fillId="10" borderId="10" xfId="54" applyNumberFormat="1" applyFont="1" applyFill="1" applyBorder="1" applyAlignment="1">
      <alignment horizontal="center" vertical="center" wrapText="1"/>
      <protection/>
    </xf>
    <xf numFmtId="3" fontId="59" fillId="10" borderId="10" xfId="0" applyNumberFormat="1" applyFont="1" applyFill="1" applyBorder="1" applyAlignment="1">
      <alignment horizontal="center" vertical="center" wrapText="1"/>
    </xf>
    <xf numFmtId="173" fontId="59" fillId="1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 wrapText="1"/>
    </xf>
    <xf numFmtId="2" fontId="61" fillId="0" borderId="10" xfId="0" applyNumberFormat="1" applyFont="1" applyFill="1" applyBorder="1" applyAlignment="1">
      <alignment horizontal="left" vertical="center" wrapText="1"/>
    </xf>
    <xf numFmtId="2" fontId="62" fillId="0" borderId="12" xfId="0" applyNumberFormat="1" applyFont="1" applyFill="1" applyBorder="1" applyAlignment="1">
      <alignment vertical="center" wrapText="1"/>
    </xf>
    <xf numFmtId="2" fontId="59" fillId="0" borderId="10" xfId="0" applyNumberFormat="1" applyFont="1" applyFill="1" applyBorder="1" applyAlignment="1">
      <alignment horizontal="left" vertical="center" wrapText="1"/>
    </xf>
    <xf numFmtId="0" fontId="61" fillId="10" borderId="10" xfId="0" applyFont="1" applyFill="1" applyBorder="1" applyAlignment="1">
      <alignment horizontal="left" vertical="center" wrapText="1"/>
    </xf>
    <xf numFmtId="4" fontId="59" fillId="10" borderId="10" xfId="0" applyNumberFormat="1" applyFont="1" applyFill="1" applyBorder="1" applyAlignment="1">
      <alignment horizontal="center" vertical="center" wrapText="1"/>
    </xf>
    <xf numFmtId="2" fontId="61" fillId="10" borderId="10" xfId="0" applyNumberFormat="1" applyFont="1" applyFill="1" applyBorder="1" applyAlignment="1">
      <alignment horizontal="left" vertical="center" wrapText="1"/>
    </xf>
    <xf numFmtId="2" fontId="59" fillId="10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172" fontId="59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left" vertical="center" wrapText="1"/>
    </xf>
    <xf numFmtId="172" fontId="59" fillId="0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vertical="center" wrapText="1"/>
    </xf>
    <xf numFmtId="0" fontId="62" fillId="34" borderId="13" xfId="0" applyFont="1" applyFill="1" applyBorder="1" applyAlignment="1">
      <alignment vertical="center" wrapText="1"/>
    </xf>
    <xf numFmtId="0" fontId="62" fillId="34" borderId="14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2" fontId="61" fillId="0" borderId="12" xfId="0" applyNumberFormat="1" applyFont="1" applyFill="1" applyBorder="1" applyAlignment="1">
      <alignment horizontal="left" vertical="center" wrapText="1"/>
    </xf>
    <xf numFmtId="172" fontId="59" fillId="0" borderId="13" xfId="0" applyNumberFormat="1" applyFont="1" applyFill="1" applyBorder="1" applyAlignment="1">
      <alignment horizontal="center" vertical="center" wrapText="1"/>
    </xf>
    <xf numFmtId="2" fontId="62" fillId="34" borderId="12" xfId="0" applyNumberFormat="1" applyFont="1" applyFill="1" applyBorder="1" applyAlignment="1">
      <alignment vertical="center" wrapText="1"/>
    </xf>
    <xf numFmtId="2" fontId="62" fillId="34" borderId="13" xfId="0" applyNumberFormat="1" applyFont="1" applyFill="1" applyBorder="1" applyAlignment="1">
      <alignment vertical="center" wrapText="1"/>
    </xf>
    <xf numFmtId="2" fontId="62" fillId="34" borderId="14" xfId="0" applyNumberFormat="1" applyFont="1" applyFill="1" applyBorder="1" applyAlignment="1">
      <alignment vertical="center" wrapText="1"/>
    </xf>
    <xf numFmtId="2" fontId="59" fillId="34" borderId="10" xfId="0" applyNumberFormat="1" applyFont="1" applyFill="1" applyBorder="1" applyAlignment="1">
      <alignment vertical="center"/>
    </xf>
    <xf numFmtId="2" fontId="59" fillId="34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1" fontId="56" fillId="0" borderId="10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1" fontId="62" fillId="34" borderId="13" xfId="0" applyNumberFormat="1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1" fontId="58" fillId="0" borderId="0" xfId="0" applyNumberFormat="1" applyFont="1" applyAlignment="1">
      <alignment/>
    </xf>
    <xf numFmtId="0" fontId="61" fillId="0" borderId="10" xfId="0" applyFont="1" applyFill="1" applyBorder="1" applyAlignment="1">
      <alignment horizontal="left" vertical="top" wrapText="1"/>
    </xf>
    <xf numFmtId="0" fontId="62" fillId="34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2" fontId="60" fillId="0" borderId="10" xfId="0" applyNumberFormat="1" applyFont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2" fontId="59" fillId="0" borderId="14" xfId="0" applyNumberFormat="1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vertical="center" wrapText="1"/>
    </xf>
    <xf numFmtId="2" fontId="61" fillId="0" borderId="19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173" fontId="64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left" vertical="top" wrapText="1"/>
    </xf>
    <xf numFmtId="0" fontId="6" fillId="35" borderId="10" xfId="54" applyFont="1" applyFill="1" applyBorder="1" applyAlignment="1">
      <alignment horizontal="left" vertical="center" wrapText="1"/>
      <protection/>
    </xf>
    <xf numFmtId="49" fontId="6" fillId="35" borderId="10" xfId="54" applyNumberFormat="1" applyFont="1" applyFill="1" applyBorder="1" applyAlignment="1">
      <alignment horizontal="center" vertical="center" wrapText="1"/>
      <protection/>
    </xf>
    <xf numFmtId="3" fontId="64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73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172" fontId="64" fillId="0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3" fontId="6" fillId="10" borderId="10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/>
    </xf>
    <xf numFmtId="3" fontId="6" fillId="1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73" fontId="6" fillId="10" borderId="10" xfId="0" applyNumberFormat="1" applyFont="1" applyFill="1" applyBorder="1" applyAlignment="1">
      <alignment horizontal="center" vertical="center" wrapText="1"/>
    </xf>
    <xf numFmtId="4" fontId="6" fillId="10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 wrapText="1"/>
    </xf>
    <xf numFmtId="9" fontId="6" fillId="0" borderId="10" xfId="60" applyFont="1" applyFill="1" applyBorder="1" applyAlignment="1">
      <alignment horizontal="center" vertical="center" wrapText="1"/>
    </xf>
    <xf numFmtId="10" fontId="6" fillId="0" borderId="10" xfId="60" applyNumberFormat="1" applyFont="1" applyFill="1" applyBorder="1" applyAlignment="1">
      <alignment horizontal="center" vertical="center" wrapText="1"/>
    </xf>
    <xf numFmtId="10" fontId="6" fillId="35" borderId="10" xfId="60" applyNumberFormat="1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173" fontId="5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5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8" fillId="35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57" fillId="35" borderId="10" xfId="0" applyNumberFormat="1" applyFont="1" applyFill="1" applyBorder="1" applyAlignment="1">
      <alignment horizontal="center" vertical="center" wrapText="1"/>
    </xf>
    <xf numFmtId="173" fontId="8" fillId="35" borderId="10" xfId="0" applyNumberFormat="1" applyFont="1" applyFill="1" applyBorder="1" applyAlignment="1">
      <alignment horizontal="center" vertical="center"/>
    </xf>
    <xf numFmtId="173" fontId="57" fillId="35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2" fontId="65" fillId="0" borderId="17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3" fontId="66" fillId="10" borderId="10" xfId="0" applyNumberFormat="1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" fontId="66" fillId="10" borderId="10" xfId="0" applyNumberFormat="1" applyFont="1" applyFill="1" applyBorder="1" applyAlignment="1">
      <alignment horizontal="center" vertical="center"/>
    </xf>
    <xf numFmtId="172" fontId="66" fillId="0" borderId="10" xfId="0" applyNumberFormat="1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3" fontId="67" fillId="10" borderId="10" xfId="0" applyNumberFormat="1" applyFont="1" applyFill="1" applyBorder="1" applyAlignment="1">
      <alignment horizontal="center" vertical="center" wrapText="1"/>
    </xf>
    <xf numFmtId="173" fontId="67" fillId="0" borderId="10" xfId="0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/>
    </xf>
    <xf numFmtId="173" fontId="66" fillId="1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3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1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.421875" style="84" customWidth="1"/>
    <col min="2" max="2" width="25.28125" style="85" customWidth="1"/>
    <col min="3" max="3" width="18.140625" style="84" customWidth="1"/>
    <col min="4" max="4" width="15.00390625" style="84" customWidth="1"/>
    <col min="5" max="5" width="16.00390625" style="84" customWidth="1"/>
    <col min="6" max="6" width="15.00390625" style="84" customWidth="1"/>
    <col min="7" max="7" width="15.421875" style="84" customWidth="1"/>
    <col min="8" max="8" width="9.140625" style="84" customWidth="1"/>
    <col min="9" max="9" width="11.57421875" style="84" bestFit="1" customWidth="1"/>
    <col min="10" max="16384" width="9.140625" style="84" customWidth="1"/>
  </cols>
  <sheetData>
    <row r="1" ht="18.75">
      <c r="G1" s="84" t="s">
        <v>103</v>
      </c>
    </row>
    <row r="2" spans="1:7" ht="63" customHeight="1">
      <c r="A2" s="179" t="s">
        <v>216</v>
      </c>
      <c r="B2" s="179"/>
      <c r="C2" s="179"/>
      <c r="D2" s="179"/>
      <c r="E2" s="179"/>
      <c r="F2" s="179"/>
      <c r="G2" s="179"/>
    </row>
    <row r="3" ht="7.5" customHeight="1" thickBot="1"/>
    <row r="4" spans="1:10" ht="27" customHeight="1">
      <c r="A4" s="180" t="s">
        <v>0</v>
      </c>
      <c r="B4" s="182" t="s">
        <v>3</v>
      </c>
      <c r="C4" s="184" t="s">
        <v>24</v>
      </c>
      <c r="D4" s="185"/>
      <c r="E4" s="185"/>
      <c r="F4" s="185"/>
      <c r="G4" s="186"/>
      <c r="H4" s="86"/>
      <c r="I4" s="86"/>
      <c r="J4" s="86"/>
    </row>
    <row r="5" spans="1:10" ht="162" customHeight="1" thickBot="1">
      <c r="A5" s="181"/>
      <c r="B5" s="183"/>
      <c r="C5" s="87" t="s">
        <v>75</v>
      </c>
      <c r="D5" s="87" t="s">
        <v>23</v>
      </c>
      <c r="E5" s="87" t="s">
        <v>50</v>
      </c>
      <c r="F5" s="87" t="s">
        <v>25</v>
      </c>
      <c r="G5" s="87" t="s">
        <v>52</v>
      </c>
      <c r="H5" s="88"/>
      <c r="I5" s="88"/>
      <c r="J5" s="88"/>
    </row>
    <row r="6" spans="1:10" ht="57" thickBot="1">
      <c r="A6" s="89"/>
      <c r="B6" s="90" t="s">
        <v>110</v>
      </c>
      <c r="C6" s="152"/>
      <c r="D6" s="168">
        <v>39.51641299735078</v>
      </c>
      <c r="E6" s="168"/>
      <c r="F6" s="168">
        <v>39.51641299735078</v>
      </c>
      <c r="G6" s="168"/>
      <c r="H6" s="88"/>
      <c r="I6" s="88"/>
      <c r="J6" s="88"/>
    </row>
    <row r="7" spans="1:10" ht="18.75">
      <c r="A7" s="91">
        <v>1</v>
      </c>
      <c r="B7" s="92" t="s">
        <v>111</v>
      </c>
      <c r="C7" s="170">
        <v>0</v>
      </c>
      <c r="D7" s="169">
        <v>42.46489864264012</v>
      </c>
      <c r="E7" s="170">
        <v>0</v>
      </c>
      <c r="F7" s="169">
        <v>42.46489864264012</v>
      </c>
      <c r="G7" s="170">
        <v>2</v>
      </c>
      <c r="H7" s="88"/>
      <c r="I7" s="88"/>
      <c r="J7" s="88"/>
    </row>
    <row r="8" spans="1:10" ht="18.75">
      <c r="A8" s="93">
        <v>2</v>
      </c>
      <c r="B8" s="94" t="s">
        <v>104</v>
      </c>
      <c r="C8" s="172">
        <v>1</v>
      </c>
      <c r="D8" s="171">
        <v>41.24272625759063</v>
      </c>
      <c r="E8" s="172">
        <v>0</v>
      </c>
      <c r="F8" s="171">
        <v>41.24272625759063</v>
      </c>
      <c r="G8" s="170">
        <v>5</v>
      </c>
      <c r="H8" s="88"/>
      <c r="I8" s="88"/>
      <c r="J8" s="88"/>
    </row>
    <row r="9" spans="1:10" ht="18.75">
      <c r="A9" s="93">
        <v>3</v>
      </c>
      <c r="B9" s="94" t="s">
        <v>105</v>
      </c>
      <c r="C9" s="172">
        <v>1</v>
      </c>
      <c r="D9" s="171">
        <v>36.03427666103708</v>
      </c>
      <c r="E9" s="172">
        <v>0</v>
      </c>
      <c r="F9" s="171">
        <v>36.03427666103708</v>
      </c>
      <c r="G9" s="170">
        <v>6</v>
      </c>
      <c r="H9" s="88"/>
      <c r="I9" s="88"/>
      <c r="J9" s="88"/>
    </row>
    <row r="10" spans="1:10" ht="18.75">
      <c r="A10" s="93">
        <v>4</v>
      </c>
      <c r="B10" s="94" t="s">
        <v>106</v>
      </c>
      <c r="C10" s="172">
        <v>1</v>
      </c>
      <c r="D10" s="171">
        <v>34.276466887955294</v>
      </c>
      <c r="E10" s="172">
        <v>0</v>
      </c>
      <c r="F10" s="171">
        <v>34.276466887955294</v>
      </c>
      <c r="G10" s="170">
        <v>7</v>
      </c>
      <c r="H10" s="88"/>
      <c r="I10" s="88"/>
      <c r="J10" s="88"/>
    </row>
    <row r="11" spans="1:10" ht="18.75">
      <c r="A11" s="93">
        <v>5</v>
      </c>
      <c r="B11" s="94" t="s">
        <v>107</v>
      </c>
      <c r="C11" s="172">
        <v>1</v>
      </c>
      <c r="D11" s="171">
        <v>45.01812295379602</v>
      </c>
      <c r="E11" s="172">
        <v>0</v>
      </c>
      <c r="F11" s="171">
        <v>45.01812295379602</v>
      </c>
      <c r="G11" s="170">
        <v>1</v>
      </c>
      <c r="H11" s="88"/>
      <c r="I11" s="88"/>
      <c r="J11" s="88"/>
    </row>
    <row r="12" spans="1:10" ht="18.75">
      <c r="A12" s="93">
        <v>6</v>
      </c>
      <c r="B12" s="94" t="s">
        <v>108</v>
      </c>
      <c r="C12" s="172">
        <v>1</v>
      </c>
      <c r="D12" s="171">
        <v>33.76997186494087</v>
      </c>
      <c r="E12" s="172">
        <v>0</v>
      </c>
      <c r="F12" s="171">
        <v>33.76997186494087</v>
      </c>
      <c r="G12" s="170">
        <v>8</v>
      </c>
      <c r="H12" s="88"/>
      <c r="I12" s="88"/>
      <c r="J12" s="88"/>
    </row>
    <row r="13" spans="1:10" ht="20.25" customHeight="1">
      <c r="A13" s="93">
        <v>7</v>
      </c>
      <c r="B13" s="94" t="s">
        <v>109</v>
      </c>
      <c r="C13" s="172">
        <v>1</v>
      </c>
      <c r="D13" s="171">
        <v>42.0315887039434</v>
      </c>
      <c r="E13" s="172">
        <v>0</v>
      </c>
      <c r="F13" s="171">
        <v>42.0315887039434</v>
      </c>
      <c r="G13" s="170">
        <v>3</v>
      </c>
      <c r="H13" s="88"/>
      <c r="I13" s="88"/>
      <c r="J13" s="88"/>
    </row>
    <row r="14" spans="1:10" ht="20.25" customHeight="1">
      <c r="A14" s="101">
        <v>8</v>
      </c>
      <c r="B14" s="94" t="s">
        <v>119</v>
      </c>
      <c r="C14" s="172">
        <v>1</v>
      </c>
      <c r="D14" s="171">
        <v>41.29325200690279</v>
      </c>
      <c r="E14" s="172">
        <v>0</v>
      </c>
      <c r="F14" s="171">
        <v>41.29325200690279</v>
      </c>
      <c r="G14" s="170">
        <v>4</v>
      </c>
      <c r="H14" s="88"/>
      <c r="I14" s="88"/>
      <c r="J14" s="88"/>
    </row>
    <row r="15" spans="1:7" ht="18.75">
      <c r="A15" s="95"/>
      <c r="B15" s="96"/>
      <c r="C15" s="97"/>
      <c r="D15" s="97"/>
      <c r="E15" s="97"/>
      <c r="F15" s="97"/>
      <c r="G15" s="97"/>
    </row>
    <row r="16" spans="4:6" ht="18.75">
      <c r="D16" s="98"/>
      <c r="F16" s="98"/>
    </row>
    <row r="17" ht="18.75">
      <c r="F17" s="98"/>
    </row>
  </sheetData>
  <sheetProtection/>
  <mergeCells count="4">
    <mergeCell ref="A2:G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/>
  <dimension ref="A1:M7"/>
  <sheetViews>
    <sheetView zoomScale="70" zoomScaleNormal="70" zoomScalePageLayoutView="0" workbookViewId="0" topLeftCell="A7">
      <selection activeCell="B2" sqref="B2"/>
    </sheetView>
  </sheetViews>
  <sheetFormatPr defaultColWidth="9.140625" defaultRowHeight="15"/>
  <cols>
    <col min="1" max="1" width="4.140625" style="66" bestFit="1" customWidth="1"/>
    <col min="2" max="2" width="35.421875" style="67" customWidth="1"/>
    <col min="3" max="3" width="23.57421875" style="67" customWidth="1"/>
    <col min="4" max="4" width="12.7109375" style="67" customWidth="1"/>
    <col min="5" max="5" width="13.00390625" style="67" customWidth="1"/>
    <col min="6" max="6" width="12.140625" style="67" customWidth="1"/>
    <col min="7" max="7" width="14.8515625" style="67" customWidth="1"/>
    <col min="8" max="8" width="10.140625" style="67" customWidth="1"/>
    <col min="9" max="9" width="10.8515625" style="67" customWidth="1"/>
    <col min="10" max="11" width="10.421875" style="67" customWidth="1"/>
    <col min="12" max="12" width="10.7109375" style="67" bestFit="1" customWidth="1"/>
    <col min="13" max="13" width="10.57421875" style="67" customWidth="1"/>
    <col min="14" max="16384" width="9.140625" style="67" customWidth="1"/>
  </cols>
  <sheetData>
    <row r="1" spans="1:13" ht="85.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7" t="s">
        <v>111</v>
      </c>
      <c r="G1" s="7" t="s">
        <v>104</v>
      </c>
      <c r="H1" s="7" t="s">
        <v>105</v>
      </c>
      <c r="I1" s="7" t="s">
        <v>106</v>
      </c>
      <c r="J1" s="7" t="s">
        <v>107</v>
      </c>
      <c r="K1" s="7" t="s">
        <v>108</v>
      </c>
      <c r="L1" s="7" t="s">
        <v>109</v>
      </c>
      <c r="M1" s="7" t="s">
        <v>119</v>
      </c>
    </row>
    <row r="2" spans="1:13" ht="124.5" customHeight="1">
      <c r="A2" s="5" t="s">
        <v>55</v>
      </c>
      <c r="B2" s="78" t="s">
        <v>79</v>
      </c>
      <c r="C2" s="82" t="s">
        <v>102</v>
      </c>
      <c r="D2" s="2">
        <v>0</v>
      </c>
      <c r="E2" s="2">
        <v>1</v>
      </c>
      <c r="F2" s="178">
        <f>1*IF(Данные!F85=0,)</f>
        <v>0</v>
      </c>
      <c r="G2" s="178">
        <f>1*IF(Данные!G85=0,)</f>
        <v>0</v>
      </c>
      <c r="H2" s="178">
        <f>1*IF(Данные!H85=0,)</f>
        <v>0</v>
      </c>
      <c r="I2" s="178">
        <f>1*IF(Данные!I85=0,)</f>
        <v>0</v>
      </c>
      <c r="J2" s="178">
        <f>1*IF(Данные!J85=0,)</f>
        <v>0</v>
      </c>
      <c r="K2" s="178">
        <f>1*IF(Данные!K85=0,)</f>
        <v>0</v>
      </c>
      <c r="L2" s="178">
        <f>1*IF(Данные!L85=0,)</f>
        <v>0</v>
      </c>
      <c r="M2" s="178">
        <f>1*IF(Данные!M85=0,)</f>
        <v>0</v>
      </c>
    </row>
    <row r="3" spans="1:13" ht="408.75" customHeight="1">
      <c r="A3" s="5" t="s">
        <v>56</v>
      </c>
      <c r="B3" s="78" t="s">
        <v>189</v>
      </c>
      <c r="C3" s="82" t="s">
        <v>196</v>
      </c>
      <c r="D3" s="6">
        <v>0</v>
      </c>
      <c r="E3" s="6">
        <v>1</v>
      </c>
      <c r="F3" s="4">
        <f>1*(Данные!F86&gt;$E$3)</f>
        <v>0</v>
      </c>
      <c r="G3" s="4">
        <f>1*(Данные!G86&gt;$E$3)</f>
        <v>0</v>
      </c>
      <c r="H3" s="4">
        <f>1*(Данные!H86&gt;$E$3)</f>
        <v>0</v>
      </c>
      <c r="I3" s="4">
        <f>1*(Данные!I86&gt;$E$3)</f>
        <v>0</v>
      </c>
      <c r="J3" s="4">
        <f>1*(Данные!J86&gt;$E$3)</f>
        <v>0</v>
      </c>
      <c r="K3" s="4">
        <f>1*(Данные!K86&gt;$E$3)</f>
        <v>0</v>
      </c>
      <c r="L3" s="4">
        <f>1*(Данные!L86&gt;$E$3)</f>
        <v>0</v>
      </c>
      <c r="M3" s="4">
        <f>1*(Данные!M86&gt;$E$3)</f>
        <v>0</v>
      </c>
    </row>
    <row r="4" spans="1:13" ht="409.5" customHeight="1">
      <c r="A4" s="5" t="s">
        <v>57</v>
      </c>
      <c r="B4" s="78" t="s">
        <v>197</v>
      </c>
      <c r="C4" s="82" t="s">
        <v>198</v>
      </c>
      <c r="D4" s="6">
        <v>0</v>
      </c>
      <c r="E4" s="6">
        <v>0.15</v>
      </c>
      <c r="F4" s="4">
        <f>1*(Данные!F87&gt;$E$4)</f>
        <v>0</v>
      </c>
      <c r="G4" s="4">
        <f>1*(Данные!G87&gt;$E$4)</f>
        <v>0</v>
      </c>
      <c r="H4" s="4">
        <f>1*(Данные!H87&gt;$E$4)</f>
        <v>0</v>
      </c>
      <c r="I4" s="4">
        <f>1*(Данные!I87&gt;$E$4)</f>
        <v>0</v>
      </c>
      <c r="J4" s="4">
        <f>1*(Данные!J87&gt;$E$4)</f>
        <v>0</v>
      </c>
      <c r="K4" s="4">
        <f>1*(Данные!K87&gt;$E$4)</f>
        <v>0</v>
      </c>
      <c r="L4" s="4">
        <f>1*(Данные!L87&gt;$E$4)</f>
        <v>0</v>
      </c>
      <c r="M4" s="4">
        <f>1*(Данные!M87&gt;$E$4)</f>
        <v>0</v>
      </c>
    </row>
    <row r="5" spans="1:13" ht="352.5" customHeight="1">
      <c r="A5" s="5" t="s">
        <v>58</v>
      </c>
      <c r="B5" s="78" t="s">
        <v>199</v>
      </c>
      <c r="C5" s="82" t="s">
        <v>200</v>
      </c>
      <c r="D5" s="6">
        <v>0</v>
      </c>
      <c r="E5" s="6">
        <v>0.1</v>
      </c>
      <c r="F5" s="4">
        <f>IF(Данные!F88&gt;($E$5-0.05*VLOOKUP(F$1,Рейтинг!$B$7:$C$13,COLUMN(Рейтинг!$C:$C)-COLUMN(Рейтинг!$B:$B)+1,FALSE)),1,0)</f>
        <v>0</v>
      </c>
      <c r="G5" s="4">
        <f>IF(Данные!G88&gt;($E$5-0.05*VLOOKUP(G$1,Рейтинг!$B$7:$C$13,COLUMN(Рейтинг!$C:$C)-COLUMN(Рейтинг!$B:$B)+1,FALSE)),1,0)</f>
        <v>0</v>
      </c>
      <c r="H5" s="4">
        <f>IF(Данные!H88&gt;($E$5-0.05*VLOOKUP(H$1,Рейтинг!$B$7:$C$13,COLUMN(Рейтинг!$C:$C)-COLUMN(Рейтинг!$B:$B)+1,FALSE)),1,0)</f>
        <v>0</v>
      </c>
      <c r="I5" s="4">
        <f>IF(Данные!I88&gt;($E$5-0.05*VLOOKUP(I$1,Рейтинг!$B$7:$C$13,COLUMN(Рейтинг!$C:$C)-COLUMN(Рейтинг!$B:$B)+1,FALSE)),1,0)</f>
        <v>0</v>
      </c>
      <c r="J5" s="4">
        <f>IF(Данные!J88&gt;($E$5-0.05*VLOOKUP(J$1,Рейтинг!$B$7:$C$13,COLUMN(Рейтинг!$C:$C)-COLUMN(Рейтинг!$B:$B)+1,FALSE)),1,0)</f>
        <v>0</v>
      </c>
      <c r="K5" s="4">
        <f>IF(Данные!K88&gt;($E$5-0.05*VLOOKUP(K$1,Рейтинг!$B$7:$C$13,COLUMN(Рейтинг!$C:$C)-COLUMN(Рейтинг!$B:$B)+1,FALSE)),1,0)</f>
        <v>0</v>
      </c>
      <c r="L5" s="4">
        <f>IF(Данные!L88&gt;($E$5-0.05*VLOOKUP(L$1,Рейтинг!$B$7:$C$13,COLUMN(Рейтинг!$C:$C)-COLUMN(Рейтинг!$B:$B)+1,FALSE)),1,0)</f>
        <v>0</v>
      </c>
      <c r="M5" s="4">
        <f>IF(Данные!M88&gt;($E$5-0.05*VLOOKUP(M$1,Рейтинг!$B$8:$C$14,COLUMN(Рейтинг!$C:$C)-COLUMN(Рейтинг!$B:$B)+1,FALSE)),1,0)</f>
        <v>0</v>
      </c>
    </row>
    <row r="6" spans="1:13" ht="306" customHeight="1">
      <c r="A6" s="5" t="s">
        <v>80</v>
      </c>
      <c r="B6" s="78" t="s">
        <v>201</v>
      </c>
      <c r="C6" s="82" t="s">
        <v>202</v>
      </c>
      <c r="D6" s="6">
        <v>0</v>
      </c>
      <c r="E6" s="6">
        <v>1</v>
      </c>
      <c r="F6" s="4">
        <f>IF(Данные!F89&gt;($E$6-0.5*VLOOKUP(F$1,Рейтинг!$B$7:$C$13,COLUMN(Рейтинг!$C:$C)-COLUMN(Рейтинг!$B:$B)+1,FALSE)),1,0)</f>
        <v>0</v>
      </c>
      <c r="G6" s="4">
        <f>IF(Данные!G89&gt;($E$6-0.5*VLOOKUP(G$1,Рейтинг!$B$7:$C$13,COLUMN(Рейтинг!$C:$C)-COLUMN(Рейтинг!$B:$B)+1,FALSE)),1,0)</f>
        <v>0</v>
      </c>
      <c r="H6" s="4">
        <f>IF(Данные!H89&gt;($E$6-0.5*VLOOKUP(H$1,Рейтинг!$B$7:$C$13,COLUMN(Рейтинг!$C:$C)-COLUMN(Рейтинг!$B:$B)+1,FALSE)),1,0)</f>
        <v>0</v>
      </c>
      <c r="I6" s="4">
        <f>IF(Данные!I89&gt;($E$6-0.5*VLOOKUP(I$1,Рейтинг!$B$7:$C$13,COLUMN(Рейтинг!$C:$C)-COLUMN(Рейтинг!$B:$B)+1,FALSE)),1,0)</f>
        <v>0</v>
      </c>
      <c r="J6" s="4">
        <f>IF(Данные!J89&gt;($E$6-0.5*VLOOKUP(J$1,Рейтинг!$B$7:$C$13,COLUMN(Рейтинг!$C:$C)-COLUMN(Рейтинг!$B:$B)+1,FALSE)),1,0)</f>
        <v>0</v>
      </c>
      <c r="K6" s="4">
        <f>IF(Данные!K89&gt;($E$6-0.5*VLOOKUP(K$1,Рейтинг!$B$7:$C$13,COLUMN(Рейтинг!$C:$C)-COLUMN(Рейтинг!$B:$B)+1,FALSE)),1,0)</f>
        <v>0</v>
      </c>
      <c r="L6" s="4">
        <f>IF(Данные!L89&gt;($E$6-0.5*VLOOKUP(L$1,Рейтинг!$B$7:$C$13,COLUMN(Рейтинг!$C:$C)-COLUMN(Рейтинг!$B:$B)+1,FALSE)),1,0)</f>
        <v>0</v>
      </c>
      <c r="M6" s="4">
        <f>IF(Данные!M89&gt;($E$6-0.5*VLOOKUP(M$1,Рейтинг!$B$8:$C$14,COLUMN(Рейтинг!$C:$C)-COLUMN(Рейтинг!$B:$B)+1,FALSE)),1,0)</f>
        <v>0</v>
      </c>
    </row>
    <row r="7" spans="1:13" ht="18.75">
      <c r="A7" s="2"/>
      <c r="B7" s="83" t="s">
        <v>51</v>
      </c>
      <c r="C7" s="3"/>
      <c r="D7" s="2"/>
      <c r="E7" s="2"/>
      <c r="F7" s="2">
        <f>SUM(F2:F6)</f>
        <v>0</v>
      </c>
      <c r="G7" s="2">
        <f aca="true" t="shared" si="0" ref="G7:L7">SUM(G2:G6)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>SUM(M2:M6)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80" r:id="rId1"/>
  <headerFooter>
    <oddHeader>&amp;C&amp;"Times New Roman,обычный"&amp;14Индикаторы соблюдения бюджетного законодательства при осуществлении бюджетного процесса в муниципальных образованиях Нижневартовского района
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/>
  <dimension ref="A1:P44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:P44"/>
    </sheetView>
  </sheetViews>
  <sheetFormatPr defaultColWidth="9.140625" defaultRowHeight="15"/>
  <cols>
    <col min="1" max="1" width="6.00390625" style="39" customWidth="1"/>
    <col min="2" max="2" width="47.28125" style="40" customWidth="1"/>
    <col min="3" max="3" width="16.57421875" style="76" customWidth="1"/>
    <col min="4" max="4" width="9.00390625" style="76" customWidth="1"/>
    <col min="5" max="5" width="14.28125" style="77" customWidth="1"/>
    <col min="6" max="6" width="19.28125" style="8" hidden="1" customWidth="1"/>
    <col min="7" max="7" width="17.8515625" style="8" hidden="1" customWidth="1"/>
    <col min="8" max="8" width="19.28125" style="8" hidden="1" customWidth="1"/>
    <col min="9" max="10" width="16.421875" style="40" customWidth="1"/>
    <col min="11" max="11" width="11.7109375" style="40" customWidth="1"/>
    <col min="12" max="12" width="10.8515625" style="40" customWidth="1"/>
    <col min="13" max="13" width="9.00390625" style="40" bestFit="1" customWidth="1"/>
    <col min="14" max="14" width="9.7109375" style="40" customWidth="1"/>
    <col min="15" max="15" width="10.00390625" style="40" bestFit="1" customWidth="1"/>
    <col min="16" max="16" width="11.8515625" style="40" customWidth="1"/>
    <col min="17" max="16384" width="9.140625" style="40" customWidth="1"/>
  </cols>
  <sheetData>
    <row r="1" spans="14:15" ht="18.75">
      <c r="N1" s="188" t="s">
        <v>116</v>
      </c>
      <c r="O1" s="188"/>
    </row>
    <row r="2" spans="2:15" ht="18.75">
      <c r="B2" s="187" t="s">
        <v>114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4" spans="1:16" ht="168.75" customHeight="1">
      <c r="A4" s="14" t="s">
        <v>0</v>
      </c>
      <c r="B4" s="14" t="s">
        <v>4</v>
      </c>
      <c r="C4" s="1" t="s">
        <v>53</v>
      </c>
      <c r="D4" s="14" t="s">
        <v>60</v>
      </c>
      <c r="E4" s="68" t="s">
        <v>54</v>
      </c>
      <c r="F4" s="15"/>
      <c r="G4" s="15"/>
      <c r="H4" s="15"/>
      <c r="I4" s="15" t="s">
        <v>111</v>
      </c>
      <c r="J4" s="15" t="s">
        <v>104</v>
      </c>
      <c r="K4" s="15" t="s">
        <v>105</v>
      </c>
      <c r="L4" s="15" t="s">
        <v>106</v>
      </c>
      <c r="M4" s="15" t="s">
        <v>107</v>
      </c>
      <c r="N4" s="7" t="s">
        <v>108</v>
      </c>
      <c r="O4" s="7" t="s">
        <v>109</v>
      </c>
      <c r="P4" s="15" t="s">
        <v>119</v>
      </c>
    </row>
    <row r="5" spans="1:16" ht="18.75">
      <c r="A5" s="14"/>
      <c r="B5" s="14" t="s">
        <v>23</v>
      </c>
      <c r="C5" s="14"/>
      <c r="D5" s="14"/>
      <c r="E5" s="69"/>
      <c r="F5" s="15"/>
      <c r="G5" s="15"/>
      <c r="H5" s="15"/>
      <c r="I5" s="99">
        <v>42.46489864264012</v>
      </c>
      <c r="J5" s="99">
        <v>41.24272625759063</v>
      </c>
      <c r="K5" s="99">
        <v>36.03427666103708</v>
      </c>
      <c r="L5" s="99">
        <v>34.276466887955294</v>
      </c>
      <c r="M5" s="99">
        <v>45.01812295379602</v>
      </c>
      <c r="N5" s="99">
        <v>33.76997186494087</v>
      </c>
      <c r="O5" s="99">
        <v>42.0315887039434</v>
      </c>
      <c r="P5" s="99">
        <v>41.29325200690279</v>
      </c>
    </row>
    <row r="6" spans="1:16" s="44" customFormat="1" ht="18.75">
      <c r="A6" s="41"/>
      <c r="B6" s="42" t="s">
        <v>8</v>
      </c>
      <c r="C6" s="70"/>
      <c r="D6" s="70">
        <v>2.5</v>
      </c>
      <c r="E6" s="71"/>
      <c r="F6" s="27"/>
      <c r="G6" s="27"/>
      <c r="H6" s="27"/>
      <c r="I6" s="100">
        <v>9.735959457056047</v>
      </c>
      <c r="J6" s="100">
        <v>7.999018758123968</v>
      </c>
      <c r="K6" s="100">
        <v>7.8405225978990405</v>
      </c>
      <c r="L6" s="100">
        <v>7.313706728596821</v>
      </c>
      <c r="M6" s="100">
        <v>8.70199962707795</v>
      </c>
      <c r="N6" s="100">
        <v>5.199404284061839</v>
      </c>
      <c r="O6" s="100">
        <v>8.022442266900802</v>
      </c>
      <c r="P6" s="100">
        <v>8.836572354784431</v>
      </c>
    </row>
    <row r="7" spans="1:16" s="8" customFormat="1" ht="39.75" customHeight="1">
      <c r="A7" s="45" t="str">
        <f>Индикаторы!A7</f>
        <v>1.1</v>
      </c>
      <c r="B7" s="78" t="str">
        <f>Индикаторы!B7</f>
        <v>Утверждение бюджета на очередной финансовый год и плановый период</v>
      </c>
      <c r="C7" s="25">
        <v>1</v>
      </c>
      <c r="D7" s="25">
        <v>2</v>
      </c>
      <c r="E7" s="72">
        <v>1</v>
      </c>
      <c r="F7" s="25"/>
      <c r="G7" s="25"/>
      <c r="H7" s="25"/>
      <c r="I7" s="49">
        <v>1</v>
      </c>
      <c r="J7" s="49">
        <v>1</v>
      </c>
      <c r="K7" s="49">
        <v>1</v>
      </c>
      <c r="L7" s="49">
        <v>1</v>
      </c>
      <c r="M7" s="49">
        <v>1</v>
      </c>
      <c r="N7" s="49">
        <v>1</v>
      </c>
      <c r="O7" s="49">
        <v>1</v>
      </c>
      <c r="P7" s="49">
        <v>1</v>
      </c>
    </row>
    <row r="8" spans="1:16" s="8" customFormat="1" ht="39.75" customHeight="1">
      <c r="A8" s="45" t="str">
        <f>Индикаторы!A8</f>
        <v>1.2</v>
      </c>
      <c r="B8" s="78" t="str">
        <f>Индикаторы!B8</f>
        <v>Своевременность принятия решения о бюджете</v>
      </c>
      <c r="C8" s="25">
        <v>1</v>
      </c>
      <c r="D8" s="25">
        <v>1.5</v>
      </c>
      <c r="E8" s="72">
        <v>1</v>
      </c>
      <c r="F8" s="25"/>
      <c r="G8" s="25"/>
      <c r="H8" s="25"/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</row>
    <row r="9" spans="1:16" s="8" customFormat="1" ht="56.25">
      <c r="A9" s="45" t="str">
        <f>Индикаторы!A9</f>
        <v>1.3</v>
      </c>
      <c r="B9" s="28" t="str">
        <f>Индикаторы!B9</f>
        <v>Исполнение бюджета поселения по доходам без учета безвозмездных поступлений </v>
      </c>
      <c r="C9" s="25">
        <v>0</v>
      </c>
      <c r="D9" s="25">
        <v>2</v>
      </c>
      <c r="E9" s="72">
        <v>1</v>
      </c>
      <c r="F9" s="25"/>
      <c r="G9" s="25"/>
      <c r="H9" s="25"/>
      <c r="I9" s="49">
        <v>0.8679797285280234</v>
      </c>
      <c r="J9" s="49">
        <v>0</v>
      </c>
      <c r="K9" s="49">
        <v>0.4202612989495203</v>
      </c>
      <c r="L9" s="49">
        <v>1</v>
      </c>
      <c r="M9" s="49">
        <v>0.35099981353897464</v>
      </c>
      <c r="N9" s="49">
        <v>0.09970214203091975</v>
      </c>
      <c r="O9" s="49">
        <v>0.9791816092928408</v>
      </c>
      <c r="P9" s="49">
        <v>0.9182861773922155</v>
      </c>
    </row>
    <row r="10" spans="1:16" s="8" customFormat="1" ht="176.25" customHeight="1">
      <c r="A10" s="45" t="str">
        <f>Индикаторы!A10</f>
        <v>1.4</v>
      </c>
      <c r="B10" s="78" t="str">
        <f>Индикаторы!B10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поселения</v>
      </c>
      <c r="C10" s="25">
        <v>1</v>
      </c>
      <c r="D10" s="25">
        <v>1</v>
      </c>
      <c r="E10" s="72">
        <v>1</v>
      </c>
      <c r="F10" s="25"/>
      <c r="G10" s="25"/>
      <c r="H10" s="25"/>
      <c r="I10" s="49">
        <v>1</v>
      </c>
      <c r="J10" s="49">
        <v>1</v>
      </c>
      <c r="K10" s="49">
        <v>0</v>
      </c>
      <c r="L10" s="49">
        <v>0</v>
      </c>
      <c r="M10" s="49">
        <v>1</v>
      </c>
      <c r="N10" s="49">
        <v>0</v>
      </c>
      <c r="O10" s="49">
        <v>1</v>
      </c>
      <c r="P10" s="49">
        <v>0</v>
      </c>
    </row>
    <row r="11" spans="1:16" s="8" customFormat="1" ht="168.75">
      <c r="A11" s="45" t="str">
        <f>Индикаторы!A11</f>
        <v>1.5</v>
      </c>
      <c r="B11" s="78" t="str">
        <f>Индикаторы!B11</f>
        <v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v>
      </c>
      <c r="C11" s="25">
        <v>1</v>
      </c>
      <c r="D11" s="25">
        <v>2</v>
      </c>
      <c r="E11" s="72">
        <v>1</v>
      </c>
      <c r="F11" s="47"/>
      <c r="G11" s="25"/>
      <c r="H11" s="25"/>
      <c r="I11" s="49">
        <v>1</v>
      </c>
      <c r="J11" s="49">
        <v>0.9995093790619838</v>
      </c>
      <c r="K11" s="49">
        <v>1</v>
      </c>
      <c r="L11" s="49">
        <v>0.15685336429841046</v>
      </c>
      <c r="M11" s="49">
        <v>1</v>
      </c>
      <c r="N11" s="49">
        <v>0</v>
      </c>
      <c r="O11" s="49">
        <v>0.03203952415756012</v>
      </c>
      <c r="P11" s="49">
        <v>1</v>
      </c>
    </row>
    <row r="12" spans="1:16" s="8" customFormat="1" ht="97.5" customHeight="1">
      <c r="A12" s="45" t="str">
        <f>Индикаторы!A12</f>
        <v>1.6</v>
      </c>
      <c r="B12" s="78" t="str">
        <f>Индикаторы!B12</f>
        <v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поселения</v>
      </c>
      <c r="C12" s="25">
        <v>1</v>
      </c>
      <c r="D12" s="25">
        <v>1.5</v>
      </c>
      <c r="E12" s="72">
        <v>1</v>
      </c>
      <c r="F12" s="47"/>
      <c r="G12" s="47"/>
      <c r="H12" s="47"/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</row>
    <row r="13" spans="1:16" s="58" customFormat="1" ht="18.75">
      <c r="A13" s="52"/>
      <c r="B13" s="79" t="s">
        <v>10</v>
      </c>
      <c r="C13" s="54"/>
      <c r="D13" s="73">
        <v>2.5</v>
      </c>
      <c r="E13" s="74"/>
      <c r="F13" s="55"/>
      <c r="G13" s="56"/>
      <c r="H13" s="56"/>
      <c r="I13" s="100">
        <v>1.75</v>
      </c>
      <c r="J13" s="100">
        <v>2.798071744912284</v>
      </c>
      <c r="K13" s="100">
        <v>2.3731880665157914</v>
      </c>
      <c r="L13" s="100">
        <v>2.996880026585298</v>
      </c>
      <c r="M13" s="100">
        <v>3.605249554440461</v>
      </c>
      <c r="N13" s="100">
        <v>2.2085844619145094</v>
      </c>
      <c r="O13" s="100">
        <v>3.0901932146765576</v>
      </c>
      <c r="P13" s="100">
        <v>1.5807284479766859</v>
      </c>
    </row>
    <row r="14" spans="1:16" s="8" customFormat="1" ht="60" customHeight="1">
      <c r="A14" s="45" t="str">
        <f>Индикаторы!A14</f>
        <v>2.1</v>
      </c>
      <c r="B14" s="78" t="str">
        <f>Индикаторы!B14</f>
        <v>Количество изменений, внесенных в решение о бюджете поселения</v>
      </c>
      <c r="C14" s="25">
        <v>0</v>
      </c>
      <c r="D14" s="25">
        <v>0.75</v>
      </c>
      <c r="E14" s="72">
        <v>1</v>
      </c>
      <c r="F14" s="47"/>
      <c r="G14" s="47"/>
      <c r="H14" s="47"/>
      <c r="I14" s="49">
        <v>0</v>
      </c>
      <c r="J14" s="49">
        <v>0.3333333333333333</v>
      </c>
      <c r="K14" s="49">
        <v>1</v>
      </c>
      <c r="L14" s="49">
        <v>1</v>
      </c>
      <c r="M14" s="49">
        <v>0</v>
      </c>
      <c r="N14" s="49">
        <v>0.3333333333333333</v>
      </c>
      <c r="O14" s="49">
        <v>0.6666666666666666</v>
      </c>
      <c r="P14" s="49">
        <v>0.3333333333333333</v>
      </c>
    </row>
    <row r="15" spans="1:16" s="8" customFormat="1" ht="136.5" customHeight="1">
      <c r="A15" s="45" t="str">
        <f>Индикаторы!A15</f>
        <v>2.2</v>
      </c>
      <c r="B15" s="78" t="str">
        <f>Индикаторы!B15</f>
        <v>Темп роста поступлений налоговых доходов бюджета поселения (без учета налоговых доходов по дополнительным нормативам отчислений) к соответствующему периоду прошлого года</v>
      </c>
      <c r="C15" s="25">
        <v>1</v>
      </c>
      <c r="D15" s="141">
        <v>1.75</v>
      </c>
      <c r="E15" s="72">
        <v>1</v>
      </c>
      <c r="F15" s="25"/>
      <c r="G15" s="25"/>
      <c r="H15" s="25"/>
      <c r="I15" s="49">
        <v>0</v>
      </c>
      <c r="J15" s="49">
        <v>0.10109441252977121</v>
      </c>
      <c r="K15" s="49">
        <v>0.06257781088708762</v>
      </c>
      <c r="L15" s="49">
        <v>0.16353419586689083</v>
      </c>
      <c r="M15" s="49">
        <v>1</v>
      </c>
      <c r="N15" s="49">
        <v>0.2763182640939222</v>
      </c>
      <c r="O15" s="49">
        <v>0.1059887705220199</v>
      </c>
      <c r="P15" s="49">
        <v>0.2998966001756367</v>
      </c>
    </row>
    <row r="16" spans="1:16" s="8" customFormat="1" ht="82.5" customHeight="1">
      <c r="A16" s="45" t="str">
        <f>Индикаторы!A16</f>
        <v>2.3</v>
      </c>
      <c r="B16" s="78" t="str">
        <f>Индикаторы!B16</f>
        <v>Темп роста поступлений неналоговых доходов бюджета поселения к соответствующему периоду прошлого года</v>
      </c>
      <c r="C16" s="25">
        <v>1</v>
      </c>
      <c r="D16" s="141">
        <v>1.75</v>
      </c>
      <c r="E16" s="72">
        <v>1</v>
      </c>
      <c r="F16" s="25"/>
      <c r="G16" s="25"/>
      <c r="H16" s="25"/>
      <c r="I16" s="49">
        <v>1</v>
      </c>
      <c r="J16" s="49">
        <v>0.344181611858037</v>
      </c>
      <c r="K16" s="49">
        <v>0.29308877203247075</v>
      </c>
      <c r="L16" s="49">
        <v>0.6063497615088985</v>
      </c>
      <c r="M16" s="49">
        <v>0.32278880809241944</v>
      </c>
      <c r="N16" s="49">
        <v>0.27737060341155995</v>
      </c>
      <c r="O16" s="49">
        <v>0.32410147252978816</v>
      </c>
      <c r="P16" s="49">
        <v>0</v>
      </c>
    </row>
    <row r="17" spans="1:16" s="8" customFormat="1" ht="78" customHeight="1">
      <c r="A17" s="45" t="str">
        <f>Индикаторы!A17</f>
        <v>2.4</v>
      </c>
      <c r="B17" s="78" t="str">
        <f>Индикаторы!B17</f>
        <v>Случаи отвлечения остатков целевых средств бюджета района муниципальными образованиями в отчетном финансовом году</v>
      </c>
      <c r="C17" s="25">
        <v>0</v>
      </c>
      <c r="D17" s="25">
        <v>0.75</v>
      </c>
      <c r="E17" s="72">
        <v>1</v>
      </c>
      <c r="F17" s="25"/>
      <c r="G17" s="25"/>
      <c r="H17" s="25"/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s="8" customFormat="1" ht="181.5" customHeight="1">
      <c r="A18" s="45" t="str">
        <f>Индикаторы!A18</f>
        <v>2.5</v>
      </c>
      <c r="B18" s="78" t="str">
        <f>Индикаторы!B18</f>
        <v>Отношение объема расходов бюджета поселения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25">
        <v>0</v>
      </c>
      <c r="D18" s="25">
        <v>1</v>
      </c>
      <c r="E18" s="72">
        <v>1</v>
      </c>
      <c r="F18" s="25"/>
      <c r="G18" s="25"/>
      <c r="H18" s="25"/>
      <c r="I18" s="49">
        <v>0</v>
      </c>
      <c r="J18" s="49">
        <v>0.8691795858053152</v>
      </c>
      <c r="K18" s="49">
        <v>0.7356957419532472</v>
      </c>
      <c r="L18" s="49">
        <v>0.8995831011776666</v>
      </c>
      <c r="M18" s="49">
        <v>1</v>
      </c>
      <c r="N18" s="49">
        <v>0.2811112328183734</v>
      </c>
      <c r="O18" s="49">
        <v>0.8375352893358935</v>
      </c>
      <c r="P18" s="49">
        <v>0.056223508070776376</v>
      </c>
    </row>
    <row r="19" spans="1:16" s="8" customFormat="1" ht="159" customHeight="1">
      <c r="A19" s="45" t="str">
        <f>Индикаторы!A19</f>
        <v>2.6</v>
      </c>
      <c r="B19" s="78" t="str">
        <f>Индикаторы!B19</f>
        <v>Доля расходов бюджета поселения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поселения</v>
      </c>
      <c r="C19" s="25">
        <v>0</v>
      </c>
      <c r="D19" s="25">
        <v>1</v>
      </c>
      <c r="E19" s="72">
        <v>1</v>
      </c>
      <c r="F19" s="25"/>
      <c r="G19" s="25"/>
      <c r="H19" s="25"/>
      <c r="I19" s="49">
        <v>0</v>
      </c>
      <c r="J19" s="49">
        <v>0.8996591164283043</v>
      </c>
      <c r="K19" s="49">
        <v>0.26507580445331724</v>
      </c>
      <c r="L19" s="49">
        <v>0</v>
      </c>
      <c r="M19" s="49">
        <v>0.29036914027872684</v>
      </c>
      <c r="N19" s="49">
        <v>0.7085177109615423</v>
      </c>
      <c r="O19" s="49">
        <v>1</v>
      </c>
      <c r="P19" s="49">
        <v>0.7496858895985453</v>
      </c>
    </row>
    <row r="20" spans="1:16" s="8" customFormat="1" ht="80.25" customHeight="1">
      <c r="A20" s="45" t="str">
        <f>Индикаторы!A20</f>
        <v>2.7</v>
      </c>
      <c r="B20" s="78" t="str">
        <f>Индикаторы!B20</f>
        <v>Отсутствие просроченной кредиторской за-долженности бюджета поселения в отчетном финансовом году на отчетные даты</v>
      </c>
      <c r="C20" s="25">
        <v>0</v>
      </c>
      <c r="D20" s="25">
        <v>1</v>
      </c>
      <c r="E20" s="72">
        <v>1</v>
      </c>
      <c r="F20" s="25"/>
      <c r="G20" s="25"/>
      <c r="H20" s="25"/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s="8" customFormat="1" ht="79.5" customHeight="1">
      <c r="A21" s="45" t="str">
        <f>Индикаторы!A21</f>
        <v>2.8</v>
      </c>
      <c r="B21" s="78" t="str">
        <f>Индикаторы!B21</f>
        <v>Отсутствие просроченной кредиторской за-долженности бюджета поселения по выплате заработной платы за счет средств местного бюджета</v>
      </c>
      <c r="C21" s="25">
        <v>0</v>
      </c>
      <c r="D21" s="25">
        <v>1</v>
      </c>
      <c r="E21" s="72">
        <v>1</v>
      </c>
      <c r="F21" s="25"/>
      <c r="G21" s="25"/>
      <c r="H21" s="25"/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</row>
    <row r="22" spans="1:16" s="8" customFormat="1" ht="153.75" customHeight="1">
      <c r="A22" s="45" t="str">
        <f>Индикаторы!A22</f>
        <v>2.9</v>
      </c>
      <c r="B22" s="78" t="str">
        <f>Индикаторы!B22</f>
        <v>Наличие результатов оценки качества финансового менеджмента главных распорядителей (распорядителей) средств бюджета поселения и формирование их ежегодного рейтинга на основе методики, утвержденной  муниципальным правовым актом </v>
      </c>
      <c r="C22" s="25">
        <v>1</v>
      </c>
      <c r="D22" s="25">
        <v>0.5</v>
      </c>
      <c r="E22" s="72">
        <v>1</v>
      </c>
      <c r="F22" s="25"/>
      <c r="G22" s="25"/>
      <c r="H22" s="25"/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</row>
    <row r="23" spans="1:16" s="8" customFormat="1" ht="141.75" customHeight="1">
      <c r="A23" s="45" t="str">
        <f>Индикаторы!A23</f>
        <v>2.10</v>
      </c>
      <c r="B23" s="78" t="str">
        <f>Индикаторы!B23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25">
        <v>1</v>
      </c>
      <c r="D23" s="25">
        <v>0.5</v>
      </c>
      <c r="E23" s="72">
        <v>1</v>
      </c>
      <c r="F23" s="25"/>
      <c r="G23" s="25"/>
      <c r="H23" s="25"/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s="8" customFormat="1" ht="18.75">
      <c r="A24" s="45"/>
      <c r="B24" s="80"/>
      <c r="C24" s="25"/>
      <c r="D24" s="25"/>
      <c r="E24" s="72"/>
      <c r="F24" s="75"/>
      <c r="G24" s="25"/>
      <c r="H24" s="25"/>
      <c r="I24" s="49"/>
      <c r="J24" s="49"/>
      <c r="K24" s="49"/>
      <c r="L24" s="49"/>
      <c r="M24" s="49"/>
      <c r="N24" s="49"/>
      <c r="O24" s="49"/>
      <c r="P24" s="49"/>
    </row>
    <row r="25" spans="1:16" s="58" customFormat="1" ht="18.75">
      <c r="A25" s="52"/>
      <c r="B25" s="79" t="s">
        <v>11</v>
      </c>
      <c r="C25" s="54"/>
      <c r="D25" s="73">
        <v>2</v>
      </c>
      <c r="E25" s="74"/>
      <c r="F25" s="55"/>
      <c r="G25" s="56"/>
      <c r="H25" s="56"/>
      <c r="I25" s="100">
        <v>3.5</v>
      </c>
      <c r="J25" s="100">
        <v>3.5</v>
      </c>
      <c r="K25" s="100">
        <v>3.5</v>
      </c>
      <c r="L25" s="100">
        <v>3.5</v>
      </c>
      <c r="M25" s="100">
        <v>3.5</v>
      </c>
      <c r="N25" s="100">
        <v>3.5</v>
      </c>
      <c r="O25" s="100">
        <v>3.5</v>
      </c>
      <c r="P25" s="100">
        <v>3.5</v>
      </c>
    </row>
    <row r="26" spans="1:16" s="8" customFormat="1" ht="57.75" customHeight="1">
      <c r="A26" s="25" t="str">
        <f>Индикаторы!A26</f>
        <v>3.1</v>
      </c>
      <c r="B26" s="78" t="str">
        <f>Индикаторы!B26</f>
        <v>Отсутствие просроченной задолженности по долговым обязательствам</v>
      </c>
      <c r="C26" s="25">
        <v>0</v>
      </c>
      <c r="D26" s="25">
        <v>3.5</v>
      </c>
      <c r="E26" s="72">
        <v>1</v>
      </c>
      <c r="F26" s="25"/>
      <c r="G26" s="25"/>
      <c r="H26" s="25"/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</row>
    <row r="27" spans="1:16" s="8" customFormat="1" ht="61.5" customHeight="1">
      <c r="A27" s="25" t="str">
        <f>Индикаторы!A27</f>
        <v>3.2</v>
      </c>
      <c r="B27" s="78" t="str">
        <f>Индикаторы!B27</f>
        <v>Отсутствие выплат поселением по предос-тавленным муниципальным гарантиям в отчетном финансовом году</v>
      </c>
      <c r="C27" s="25">
        <v>0</v>
      </c>
      <c r="D27" s="25">
        <v>3</v>
      </c>
      <c r="E27" s="72">
        <v>1</v>
      </c>
      <c r="F27" s="25"/>
      <c r="G27" s="25"/>
      <c r="H27" s="25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s="8" customFormat="1" ht="40.5" customHeight="1">
      <c r="A28" s="25" t="str">
        <f>Индикаторы!A28</f>
        <v>3.3</v>
      </c>
      <c r="B28" s="78" t="str">
        <f>Индикаторы!B28</f>
        <v>Уровень долговой нагрузки на местный бюджет</v>
      </c>
      <c r="C28" s="25">
        <v>0</v>
      </c>
      <c r="D28" s="25">
        <v>3.5</v>
      </c>
      <c r="E28" s="72">
        <v>1</v>
      </c>
      <c r="F28" s="25"/>
      <c r="G28" s="25"/>
      <c r="H28" s="25"/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16" s="58" customFormat="1" ht="37.5">
      <c r="A29" s="52"/>
      <c r="B29" s="79" t="s">
        <v>12</v>
      </c>
      <c r="C29" s="54"/>
      <c r="D29" s="73">
        <v>2</v>
      </c>
      <c r="E29" s="74"/>
      <c r="F29" s="55"/>
      <c r="G29" s="56"/>
      <c r="H29" s="56"/>
      <c r="I29" s="100">
        <v>0.75</v>
      </c>
      <c r="J29" s="100">
        <v>1</v>
      </c>
      <c r="K29" s="100">
        <v>0</v>
      </c>
      <c r="L29" s="100">
        <v>0.75</v>
      </c>
      <c r="M29" s="100">
        <v>1</v>
      </c>
      <c r="N29" s="100">
        <v>1.5</v>
      </c>
      <c r="O29" s="100">
        <v>1.5</v>
      </c>
      <c r="P29" s="100">
        <v>1.5</v>
      </c>
    </row>
    <row r="30" spans="1:16" s="8" customFormat="1" ht="102.75" customHeight="1">
      <c r="A30" s="25" t="str">
        <f>Индикаторы!A30</f>
        <v>4.1</v>
      </c>
      <c r="B30" s="78" t="str">
        <f>Индикаторы!B30</f>
        <v>Доля руководителей муниципальных учреждений поселения для которых оплата труда определяется с учетом результатов их профессиональной деятельности</v>
      </c>
      <c r="C30" s="25">
        <v>1</v>
      </c>
      <c r="D30" s="25">
        <v>1.5</v>
      </c>
      <c r="E30" s="72">
        <v>1</v>
      </c>
      <c r="F30" s="25"/>
      <c r="G30" s="25"/>
      <c r="H30" s="25"/>
      <c r="I30" s="49">
        <v>0.5</v>
      </c>
      <c r="J30" s="49">
        <v>0.6666666666666666</v>
      </c>
      <c r="K30" s="49">
        <v>0</v>
      </c>
      <c r="L30" s="49">
        <v>0.5</v>
      </c>
      <c r="M30" s="49">
        <v>0.6666666666666666</v>
      </c>
      <c r="N30" s="49">
        <v>1</v>
      </c>
      <c r="O30" s="49">
        <v>1</v>
      </c>
      <c r="P30" s="49">
        <v>1</v>
      </c>
    </row>
    <row r="31" spans="1:16" s="8" customFormat="1" ht="125.25" customHeight="1">
      <c r="A31" s="25" t="str">
        <f>Индикаторы!A31</f>
        <v>4.2</v>
      </c>
      <c r="B31" s="78" t="str">
        <f>Индикаторы!B31</f>
        <v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v>
      </c>
      <c r="C31" s="25">
        <v>1</v>
      </c>
      <c r="D31" s="25">
        <v>1.5</v>
      </c>
      <c r="E31" s="72">
        <v>1</v>
      </c>
      <c r="F31" s="25"/>
      <c r="G31" s="25"/>
      <c r="H31" s="25"/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s="8" customFormat="1" ht="103.5" customHeight="1">
      <c r="A32" s="25" t="str">
        <f>Индикаторы!A32</f>
        <v>4.3</v>
      </c>
      <c r="B32" s="78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2" s="25">
        <v>1</v>
      </c>
      <c r="D32" s="25">
        <v>0.75</v>
      </c>
      <c r="E32" s="72">
        <v>1</v>
      </c>
      <c r="F32" s="25"/>
      <c r="G32" s="25"/>
      <c r="H32" s="25"/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s="8" customFormat="1" ht="98.25" customHeight="1">
      <c r="A33" s="25" t="str">
        <f>Индикаторы!A33</f>
        <v>4.4</v>
      </c>
      <c r="B33" s="114" t="str">
        <f>Индикаторы!B33</f>
        <v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v>
      </c>
      <c r="C33" s="25">
        <v>1</v>
      </c>
      <c r="D33" s="25">
        <v>1.5</v>
      </c>
      <c r="E33" s="72">
        <v>1</v>
      </c>
      <c r="F33" s="25"/>
      <c r="G33" s="25"/>
      <c r="H33" s="25"/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s="8" customFormat="1" ht="157.5" customHeight="1">
      <c r="A34" s="25" t="str">
        <f>Индикаторы!A34</f>
        <v>4.5</v>
      </c>
      <c r="B34" s="78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v>
      </c>
      <c r="C34" s="25">
        <v>1</v>
      </c>
      <c r="D34" s="25">
        <v>2</v>
      </c>
      <c r="E34" s="72">
        <v>1</v>
      </c>
      <c r="F34" s="25"/>
      <c r="G34" s="25"/>
      <c r="H34" s="25"/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</row>
    <row r="35" spans="1:16" s="8" customFormat="1" ht="82.5" customHeight="1">
      <c r="A35" s="25" t="str">
        <f>Индикаторы!A35</f>
        <v>4.6</v>
      </c>
      <c r="B35" s="78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5" s="25">
        <v>1</v>
      </c>
      <c r="D35" s="25">
        <v>1.25</v>
      </c>
      <c r="E35" s="72">
        <v>1</v>
      </c>
      <c r="F35" s="25"/>
      <c r="G35" s="25"/>
      <c r="H35" s="25"/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s="8" customFormat="1" ht="56.25">
      <c r="A36" s="25" t="str">
        <f>Индикаторы!A36</f>
        <v>4.7</v>
      </c>
      <c r="B36" s="81" t="str">
        <f>Индикаторы!B36</f>
        <v>Доля бюджетных и автономных учреждений из общего количества муниципальных учреждений</v>
      </c>
      <c r="C36" s="25">
        <v>1</v>
      </c>
      <c r="D36" s="25">
        <v>1.5</v>
      </c>
      <c r="E36" s="72">
        <v>1</v>
      </c>
      <c r="F36" s="25"/>
      <c r="G36" s="25"/>
      <c r="H36" s="25"/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</row>
    <row r="37" spans="1:16" s="58" customFormat="1" ht="37.5">
      <c r="A37" s="52"/>
      <c r="B37" s="79" t="s">
        <v>14</v>
      </c>
      <c r="C37" s="54"/>
      <c r="D37" s="73">
        <v>1</v>
      </c>
      <c r="E37" s="54"/>
      <c r="F37" s="55"/>
      <c r="G37" s="56"/>
      <c r="H37" s="56"/>
      <c r="I37" s="100">
        <v>5.25</v>
      </c>
      <c r="J37" s="100">
        <v>5.25</v>
      </c>
      <c r="K37" s="100">
        <v>3.5</v>
      </c>
      <c r="L37" s="100">
        <v>0</v>
      </c>
      <c r="M37" s="100">
        <v>5.25</v>
      </c>
      <c r="N37" s="100">
        <v>5.25</v>
      </c>
      <c r="O37" s="100">
        <v>4.25</v>
      </c>
      <c r="P37" s="100">
        <v>5.25</v>
      </c>
    </row>
    <row r="38" spans="1:16" s="8" customFormat="1" ht="119.25" customHeight="1">
      <c r="A38" s="25" t="str">
        <f>Индикаторы!A38</f>
        <v>5.1</v>
      </c>
      <c r="B38" s="78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поселения за отчетный финансовый год</v>
      </c>
      <c r="C38" s="25">
        <v>1</v>
      </c>
      <c r="D38" s="25">
        <v>1.75</v>
      </c>
      <c r="E38" s="72">
        <v>1</v>
      </c>
      <c r="F38" s="25"/>
      <c r="G38" s="25"/>
      <c r="H38" s="25"/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s="8" customFormat="1" ht="81" customHeight="1">
      <c r="A39" s="25" t="str">
        <f>Индикаторы!A39</f>
        <v>5.2</v>
      </c>
      <c r="B39" s="78" t="str">
        <f>Индикаторы!B39</f>
        <v>Ежемесячное размещение на официальном сайте органов местного самоуправления отчетов об исполнении бюджета поселения</v>
      </c>
      <c r="C39" s="25">
        <v>1</v>
      </c>
      <c r="D39" s="25">
        <v>1.75</v>
      </c>
      <c r="E39" s="72">
        <v>1</v>
      </c>
      <c r="F39" s="25"/>
      <c r="G39" s="25"/>
      <c r="H39" s="25"/>
      <c r="I39" s="49">
        <v>1</v>
      </c>
      <c r="J39" s="49">
        <v>1</v>
      </c>
      <c r="K39" s="49">
        <v>0</v>
      </c>
      <c r="L39" s="49">
        <v>0</v>
      </c>
      <c r="M39" s="49">
        <v>1</v>
      </c>
      <c r="N39" s="49">
        <v>1</v>
      </c>
      <c r="O39" s="49">
        <v>1</v>
      </c>
      <c r="P39" s="49">
        <v>1</v>
      </c>
    </row>
    <row r="40" spans="1:16" s="8" customFormat="1" ht="78" customHeight="1">
      <c r="A40" s="25" t="str">
        <f>Индикаторы!A40</f>
        <v>5.3</v>
      </c>
      <c r="B40" s="78" t="str">
        <f>Индикаторы!B40</f>
        <v>Наличие на официальном сайте органов местного самоуправления информационного ресурса (брошюры) "Бюджет для граждан"</v>
      </c>
      <c r="C40" s="25">
        <v>1</v>
      </c>
      <c r="D40" s="25">
        <v>1.5</v>
      </c>
      <c r="E40" s="72">
        <v>1</v>
      </c>
      <c r="F40" s="25"/>
      <c r="G40" s="25"/>
      <c r="H40" s="25"/>
      <c r="I40" s="49">
        <v>1</v>
      </c>
      <c r="J40" s="49">
        <v>1</v>
      </c>
      <c r="K40" s="49">
        <v>1</v>
      </c>
      <c r="L40" s="49">
        <v>0</v>
      </c>
      <c r="M40" s="49">
        <v>1</v>
      </c>
      <c r="N40" s="49">
        <v>1</v>
      </c>
      <c r="O40" s="49">
        <v>1</v>
      </c>
      <c r="P40" s="49">
        <v>1</v>
      </c>
    </row>
    <row r="41" spans="1:16" s="8" customFormat="1" ht="118.5" customHeight="1">
      <c r="A41" s="25" t="str">
        <f>Индикаторы!A41</f>
        <v>5.4</v>
      </c>
      <c r="B41" s="78" t="str">
        <f>Индикаторы!B41</f>
        <v>Размещение на официальном сайте проектов правовых актов финансового органа поселения в соответствии с порядком проведения независимой антикоррупционной экспертизы</v>
      </c>
      <c r="C41" s="25">
        <v>1</v>
      </c>
      <c r="D41" s="25">
        <v>1.5</v>
      </c>
      <c r="E41" s="72">
        <v>1</v>
      </c>
      <c r="F41" s="25"/>
      <c r="G41" s="25"/>
      <c r="H41" s="25"/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</row>
    <row r="42" spans="1:16" s="8" customFormat="1" ht="118.5" customHeight="1">
      <c r="A42" s="25" t="str">
        <f>Индикаторы!A42</f>
        <v>5.5</v>
      </c>
      <c r="B42" s="78" t="str">
        <f>Индикаторы!B42</f>
        <v>Проведение публичных слушаний по проекту бюджета поселения и проекту отчета об исполнении бюджета поселения в соответствии с установленным порядком</v>
      </c>
      <c r="C42" s="25">
        <v>1</v>
      </c>
      <c r="D42" s="25">
        <v>1.5</v>
      </c>
      <c r="E42" s="72">
        <v>1</v>
      </c>
      <c r="F42" s="25"/>
      <c r="G42" s="25"/>
      <c r="H42" s="25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</row>
    <row r="43" spans="1:16" s="8" customFormat="1" ht="198" customHeight="1">
      <c r="A43" s="25" t="str">
        <f>Индикаторы!A43</f>
        <v>5.6</v>
      </c>
      <c r="B43" s="78" t="str">
        <f>Индикаторы!B43</f>
        <v>Размещение на официальном сайте органов местного самоуправления информации о муниципальных и ведомственных программах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v>
      </c>
      <c r="C43" s="25">
        <v>1</v>
      </c>
      <c r="D43" s="25">
        <v>1</v>
      </c>
      <c r="E43" s="72">
        <v>1</v>
      </c>
      <c r="F43" s="25"/>
      <c r="G43" s="25"/>
      <c r="H43" s="25"/>
      <c r="I43" s="49">
        <v>1</v>
      </c>
      <c r="J43" s="49">
        <v>1</v>
      </c>
      <c r="K43" s="49">
        <v>1</v>
      </c>
      <c r="L43" s="49">
        <v>0</v>
      </c>
      <c r="M43" s="49">
        <v>1</v>
      </c>
      <c r="N43" s="49">
        <v>1</v>
      </c>
      <c r="O43" s="49">
        <v>1</v>
      </c>
      <c r="P43" s="49">
        <v>1</v>
      </c>
    </row>
    <row r="44" spans="1:16" s="8" customFormat="1" ht="64.5" customHeight="1">
      <c r="A44" s="25" t="str">
        <f>Индикаторы!A44</f>
        <v>5.7</v>
      </c>
      <c r="B44" s="78" t="str">
        <f>Индикаторы!B44</f>
        <v>Своевременность предоставления бюджетной отчетности в Департамент финансов администрации района</v>
      </c>
      <c r="C44" s="25">
        <v>1</v>
      </c>
      <c r="D44" s="25">
        <v>1</v>
      </c>
      <c r="E44" s="72">
        <v>1</v>
      </c>
      <c r="F44" s="25"/>
      <c r="G44" s="25"/>
      <c r="H44" s="25"/>
      <c r="I44" s="49">
        <v>1</v>
      </c>
      <c r="J44" s="49">
        <v>1</v>
      </c>
      <c r="K44" s="49">
        <v>1</v>
      </c>
      <c r="L44" s="49">
        <v>0</v>
      </c>
      <c r="M44" s="49">
        <v>1</v>
      </c>
      <c r="N44" s="49">
        <v>1</v>
      </c>
      <c r="O44" s="49">
        <v>0</v>
      </c>
      <c r="P44" s="49">
        <v>1</v>
      </c>
    </row>
  </sheetData>
  <sheetProtection/>
  <mergeCells count="2">
    <mergeCell ref="B2:O2"/>
    <mergeCell ref="N1:O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O44"/>
  <sheetViews>
    <sheetView zoomScale="60" zoomScaleNormal="6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9" sqref="F9"/>
    </sheetView>
  </sheetViews>
  <sheetFormatPr defaultColWidth="9.140625" defaultRowHeight="15"/>
  <cols>
    <col min="1" max="1" width="6.00390625" style="39" customWidth="1"/>
    <col min="2" max="2" width="55.140625" style="40" customWidth="1"/>
    <col min="3" max="3" width="59.421875" style="40" customWidth="1"/>
    <col min="4" max="4" width="14.421875" style="40" customWidth="1"/>
    <col min="5" max="5" width="16.28125" style="40" customWidth="1"/>
    <col min="6" max="6" width="13.8515625" style="8" customWidth="1"/>
    <col min="7" max="7" width="15.00390625" style="8" customWidth="1"/>
    <col min="8" max="8" width="14.57421875" style="40" customWidth="1"/>
    <col min="9" max="9" width="16.7109375" style="40" customWidth="1"/>
    <col min="10" max="11" width="13.28125" style="40" customWidth="1"/>
    <col min="12" max="14" width="12.7109375" style="40" customWidth="1"/>
    <col min="15" max="15" width="13.7109375" style="40" customWidth="1"/>
    <col min="16" max="16384" width="9.140625" style="40" customWidth="1"/>
  </cols>
  <sheetData>
    <row r="1" spans="13:14" ht="18.75">
      <c r="M1" s="188" t="s">
        <v>117</v>
      </c>
      <c r="N1" s="188"/>
    </row>
    <row r="3" spans="2:14" ht="18.75">
      <c r="B3" s="189" t="s">
        <v>113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5" spans="1:15" ht="56.25">
      <c r="A5" s="14" t="s">
        <v>0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15</v>
      </c>
      <c r="G5" s="15" t="s">
        <v>16</v>
      </c>
      <c r="H5" s="15" t="s">
        <v>111</v>
      </c>
      <c r="I5" s="15" t="s">
        <v>104</v>
      </c>
      <c r="J5" s="15" t="s">
        <v>105</v>
      </c>
      <c r="K5" s="15" t="s">
        <v>106</v>
      </c>
      <c r="L5" s="15" t="s">
        <v>107</v>
      </c>
      <c r="M5" s="15" t="s">
        <v>108</v>
      </c>
      <c r="N5" s="15" t="s">
        <v>109</v>
      </c>
      <c r="O5" s="15" t="s">
        <v>119</v>
      </c>
    </row>
    <row r="6" spans="1:15" s="44" customFormat="1" ht="18.75">
      <c r="A6" s="41"/>
      <c r="B6" s="42" t="s">
        <v>8</v>
      </c>
      <c r="C6" s="42"/>
      <c r="D6" s="42"/>
      <c r="E6" s="42"/>
      <c r="F6" s="105"/>
      <c r="G6" s="105"/>
      <c r="H6" s="43"/>
      <c r="I6" s="43"/>
      <c r="J6" s="43"/>
      <c r="K6" s="43"/>
      <c r="L6" s="43"/>
      <c r="M6" s="43"/>
      <c r="N6" s="43"/>
      <c r="O6" s="102"/>
    </row>
    <row r="7" spans="1:15" s="8" customFormat="1" ht="75">
      <c r="A7" s="45" t="s">
        <v>17</v>
      </c>
      <c r="B7" s="28" t="s">
        <v>1</v>
      </c>
      <c r="C7" s="46" t="s">
        <v>88</v>
      </c>
      <c r="D7" s="47">
        <v>0</v>
      </c>
      <c r="E7" s="47">
        <v>1</v>
      </c>
      <c r="F7" s="25">
        <v>1</v>
      </c>
      <c r="G7" s="25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</row>
    <row r="8" spans="1:15" s="8" customFormat="1" ht="81" customHeight="1">
      <c r="A8" s="45" t="s">
        <v>18</v>
      </c>
      <c r="B8" s="46" t="s">
        <v>9</v>
      </c>
      <c r="C8" s="46" t="s">
        <v>87</v>
      </c>
      <c r="D8" s="47">
        <v>0</v>
      </c>
      <c r="E8" s="47">
        <v>1</v>
      </c>
      <c r="F8" s="25">
        <v>1</v>
      </c>
      <c r="G8" s="25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</row>
    <row r="9" spans="1:15" s="8" customFormat="1" ht="182.25" customHeight="1">
      <c r="A9" s="45" t="s">
        <v>19</v>
      </c>
      <c r="B9" s="28" t="s">
        <v>120</v>
      </c>
      <c r="C9" s="46" t="s">
        <v>203</v>
      </c>
      <c r="D9" s="47">
        <f>F9</f>
        <v>0.2062900188323918</v>
      </c>
      <c r="E9" s="48">
        <f>G9</f>
        <v>0.880942392106592</v>
      </c>
      <c r="F9" s="48">
        <v>0.2062900188323918</v>
      </c>
      <c r="G9" s="48">
        <v>0.880942392106592</v>
      </c>
      <c r="H9" s="49">
        <v>0.295357808301265</v>
      </c>
      <c r="I9" s="49">
        <v>0.880942392106592</v>
      </c>
      <c r="J9" s="49">
        <v>0.597412109375</v>
      </c>
      <c r="K9" s="49">
        <v>0.2062900188323918</v>
      </c>
      <c r="L9" s="49">
        <v>0.644139534883721</v>
      </c>
      <c r="M9" s="49">
        <v>0.8136781053649106</v>
      </c>
      <c r="N9" s="49">
        <v>0.2203351955307263</v>
      </c>
      <c r="O9" s="49">
        <v>0.2614184431840406</v>
      </c>
    </row>
    <row r="10" spans="1:15" s="8" customFormat="1" ht="172.5" customHeight="1">
      <c r="A10" s="45" t="s">
        <v>20</v>
      </c>
      <c r="B10" s="50" t="s">
        <v>204</v>
      </c>
      <c r="C10" s="46" t="s">
        <v>89</v>
      </c>
      <c r="D10" s="47">
        <v>0</v>
      </c>
      <c r="E10" s="47">
        <v>1</v>
      </c>
      <c r="F10" s="25">
        <v>0</v>
      </c>
      <c r="G10" s="25">
        <v>1</v>
      </c>
      <c r="H10" s="12">
        <v>1</v>
      </c>
      <c r="I10" s="12">
        <v>1</v>
      </c>
      <c r="J10" s="12">
        <v>0</v>
      </c>
      <c r="K10" s="12">
        <v>0</v>
      </c>
      <c r="L10" s="12">
        <v>1</v>
      </c>
      <c r="M10" s="12">
        <v>0</v>
      </c>
      <c r="N10" s="12">
        <v>1</v>
      </c>
      <c r="O10" s="12">
        <v>0</v>
      </c>
    </row>
    <row r="11" spans="1:15" s="8" customFormat="1" ht="252.75" customHeight="1">
      <c r="A11" s="45" t="s">
        <v>21</v>
      </c>
      <c r="B11" s="46" t="s">
        <v>148</v>
      </c>
      <c r="C11" s="46" t="s">
        <v>205</v>
      </c>
      <c r="D11" s="47">
        <f>F11</f>
        <v>9.840912100582758</v>
      </c>
      <c r="E11" s="47">
        <f>G11</f>
        <v>100</v>
      </c>
      <c r="F11" s="29">
        <v>9.840912100582758</v>
      </c>
      <c r="G11" s="48">
        <v>100</v>
      </c>
      <c r="H11" s="30">
        <v>100</v>
      </c>
      <c r="I11" s="30">
        <v>99.9557660637241</v>
      </c>
      <c r="J11" s="30">
        <v>100</v>
      </c>
      <c r="K11" s="30">
        <v>23.98266835968246</v>
      </c>
      <c r="L11" s="30">
        <v>100</v>
      </c>
      <c r="M11" s="30">
        <v>9.840912100582758</v>
      </c>
      <c r="N11" s="30">
        <v>12.729566375359722</v>
      </c>
      <c r="O11" s="30">
        <v>100</v>
      </c>
    </row>
    <row r="12" spans="1:15" s="8" customFormat="1" ht="93.75">
      <c r="A12" s="45" t="s">
        <v>22</v>
      </c>
      <c r="B12" s="50" t="s">
        <v>206</v>
      </c>
      <c r="C12" s="46" t="s">
        <v>121</v>
      </c>
      <c r="D12" s="47">
        <v>0</v>
      </c>
      <c r="E12" s="47">
        <v>1</v>
      </c>
      <c r="F12" s="25">
        <v>1</v>
      </c>
      <c r="G12" s="25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</row>
    <row r="13" spans="1:15" s="58" customFormat="1" ht="18.75">
      <c r="A13" s="52"/>
      <c r="B13" s="53" t="s">
        <v>10</v>
      </c>
      <c r="C13" s="54"/>
      <c r="D13" s="54"/>
      <c r="E13" s="55"/>
      <c r="F13" s="56"/>
      <c r="G13" s="56"/>
      <c r="H13" s="57"/>
      <c r="I13" s="57"/>
      <c r="J13" s="57"/>
      <c r="K13" s="57"/>
      <c r="L13" s="57"/>
      <c r="M13" s="57"/>
      <c r="N13" s="57"/>
      <c r="O13" s="103"/>
    </row>
    <row r="14" spans="1:15" s="8" customFormat="1" ht="37.5">
      <c r="A14" s="45" t="s">
        <v>26</v>
      </c>
      <c r="B14" s="32" t="s">
        <v>207</v>
      </c>
      <c r="C14" s="34" t="s">
        <v>208</v>
      </c>
      <c r="D14" s="48">
        <f aca="true" t="shared" si="0" ref="D14:E21">F14</f>
        <v>2</v>
      </c>
      <c r="E14" s="48">
        <f t="shared" si="0"/>
        <v>5</v>
      </c>
      <c r="F14" s="48">
        <v>2</v>
      </c>
      <c r="G14" s="48">
        <v>5</v>
      </c>
      <c r="H14" s="49">
        <v>5</v>
      </c>
      <c r="I14" s="49">
        <v>4</v>
      </c>
      <c r="J14" s="49">
        <v>2</v>
      </c>
      <c r="K14" s="49">
        <v>2</v>
      </c>
      <c r="L14" s="49">
        <v>5</v>
      </c>
      <c r="M14" s="49">
        <v>4</v>
      </c>
      <c r="N14" s="49">
        <v>3</v>
      </c>
      <c r="O14" s="49">
        <v>4</v>
      </c>
    </row>
    <row r="15" spans="1:15" s="8" customFormat="1" ht="168.75" customHeight="1">
      <c r="A15" s="45" t="s">
        <v>27</v>
      </c>
      <c r="B15" s="32" t="s">
        <v>159</v>
      </c>
      <c r="C15" s="34" t="s">
        <v>209</v>
      </c>
      <c r="D15" s="48">
        <f t="shared" si="0"/>
        <v>101.23288583942163</v>
      </c>
      <c r="E15" s="48">
        <f t="shared" si="0"/>
        <v>159.31420233463035</v>
      </c>
      <c r="F15" s="48">
        <v>101.23288583942163</v>
      </c>
      <c r="G15" s="48">
        <v>159.31420233463035</v>
      </c>
      <c r="H15" s="49">
        <v>101.23288583942163</v>
      </c>
      <c r="I15" s="49">
        <v>107.10458240946046</v>
      </c>
      <c r="J15" s="49">
        <v>104.86748747913188</v>
      </c>
      <c r="K15" s="49">
        <v>110.73116722735597</v>
      </c>
      <c r="L15" s="49">
        <v>159.31420233463035</v>
      </c>
      <c r="M15" s="49">
        <v>117.28181438966739</v>
      </c>
      <c r="N15" s="49">
        <v>107.38885316504911</v>
      </c>
      <c r="O15" s="49">
        <v>118.65127519005985</v>
      </c>
    </row>
    <row r="16" spans="1:15" s="8" customFormat="1" ht="131.25">
      <c r="A16" s="45" t="s">
        <v>28</v>
      </c>
      <c r="B16" s="32" t="s">
        <v>162</v>
      </c>
      <c r="C16" s="34" t="s">
        <v>210</v>
      </c>
      <c r="D16" s="48">
        <f t="shared" si="0"/>
        <v>30.3105203032506</v>
      </c>
      <c r="E16" s="48">
        <f t="shared" si="0"/>
        <v>116.22980937136205</v>
      </c>
      <c r="F16" s="48">
        <v>30.3105203032506</v>
      </c>
      <c r="G16" s="48">
        <v>116.22980937136205</v>
      </c>
      <c r="H16" s="49">
        <v>116.22980937136205</v>
      </c>
      <c r="I16" s="49">
        <v>59.882359704409815</v>
      </c>
      <c r="J16" s="49">
        <v>55.49249923012627</v>
      </c>
      <c r="K16" s="49">
        <v>82.40766073871409</v>
      </c>
      <c r="L16" s="49">
        <v>58.04430521369434</v>
      </c>
      <c r="M16" s="49">
        <v>54.14200535676492</v>
      </c>
      <c r="N16" s="49">
        <v>58.15708840893805</v>
      </c>
      <c r="O16" s="49">
        <v>30.3105203032506</v>
      </c>
    </row>
    <row r="17" spans="1:15" s="8" customFormat="1" ht="131.25">
      <c r="A17" s="45" t="s">
        <v>29</v>
      </c>
      <c r="B17" s="32" t="s">
        <v>122</v>
      </c>
      <c r="C17" s="34" t="s">
        <v>123</v>
      </c>
      <c r="D17" s="48">
        <f t="shared" si="0"/>
        <v>0</v>
      </c>
      <c r="E17" s="48">
        <f t="shared" si="0"/>
        <v>0</v>
      </c>
      <c r="F17" s="48">
        <v>0</v>
      </c>
      <c r="G17" s="48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s="8" customFormat="1" ht="187.5">
      <c r="A18" s="45" t="s">
        <v>30</v>
      </c>
      <c r="B18" s="32" t="s">
        <v>164</v>
      </c>
      <c r="C18" s="34" t="s">
        <v>211</v>
      </c>
      <c r="D18" s="48">
        <f t="shared" si="0"/>
        <v>0.9841910787389015</v>
      </c>
      <c r="E18" s="48">
        <f t="shared" si="0"/>
        <v>2.3688056900331786</v>
      </c>
      <c r="F18" s="48">
        <v>0.9841910787389015</v>
      </c>
      <c r="G18" s="48">
        <v>2.3688056900331786</v>
      </c>
      <c r="H18" s="49">
        <v>2.3688056900331786</v>
      </c>
      <c r="I18" s="49">
        <v>1.1653269356884315</v>
      </c>
      <c r="J18" s="49">
        <v>1.3501506162577286</v>
      </c>
      <c r="K18" s="49">
        <v>1.1232297840691636</v>
      </c>
      <c r="L18" s="49">
        <v>0.9841910787389015</v>
      </c>
      <c r="M18" s="49">
        <v>1.9795749696739116</v>
      </c>
      <c r="N18" s="49">
        <v>1.2091420909441206</v>
      </c>
      <c r="O18" s="49">
        <v>2.29095779926016</v>
      </c>
    </row>
    <row r="19" spans="1:15" s="8" customFormat="1" ht="249" customHeight="1">
      <c r="A19" s="45" t="s">
        <v>31</v>
      </c>
      <c r="B19" s="32" t="s">
        <v>176</v>
      </c>
      <c r="C19" s="34" t="s">
        <v>212</v>
      </c>
      <c r="D19" s="48">
        <f t="shared" si="0"/>
        <v>0.014278320356451685</v>
      </c>
      <c r="E19" s="48">
        <f t="shared" si="0"/>
        <v>0.09707136752044747</v>
      </c>
      <c r="F19" s="48">
        <v>0.014278320356451685</v>
      </c>
      <c r="G19" s="48">
        <v>0.09707136752044747</v>
      </c>
      <c r="H19" s="49">
        <v>0.09707136752044747</v>
      </c>
      <c r="I19" s="49">
        <v>0.022585847862480097</v>
      </c>
      <c r="J19" s="49">
        <v>0.07512493394030985</v>
      </c>
      <c r="K19" s="49">
        <v>0.028972046419924746</v>
      </c>
      <c r="L19" s="49">
        <v>0.07303082159438193</v>
      </c>
      <c r="M19" s="49">
        <v>0.03841102726028217</v>
      </c>
      <c r="N19" s="49">
        <v>0.014278320356451685</v>
      </c>
      <c r="O19" s="49">
        <v>0.03500258830473297</v>
      </c>
    </row>
    <row r="20" spans="1:15" s="8" customFormat="1" ht="93" customHeight="1">
      <c r="A20" s="45" t="s">
        <v>32</v>
      </c>
      <c r="B20" s="32" t="s">
        <v>124</v>
      </c>
      <c r="C20" s="34" t="s">
        <v>125</v>
      </c>
      <c r="D20" s="48">
        <f t="shared" si="0"/>
        <v>1</v>
      </c>
      <c r="E20" s="48">
        <v>1</v>
      </c>
      <c r="F20" s="48">
        <v>1</v>
      </c>
      <c r="G20" s="48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1</v>
      </c>
    </row>
    <row r="21" spans="1:15" s="8" customFormat="1" ht="75">
      <c r="A21" s="45" t="s">
        <v>33</v>
      </c>
      <c r="B21" s="32" t="s">
        <v>126</v>
      </c>
      <c r="C21" s="34" t="s">
        <v>127</v>
      </c>
      <c r="D21" s="48">
        <f t="shared" si="0"/>
        <v>1</v>
      </c>
      <c r="E21" s="48">
        <v>1</v>
      </c>
      <c r="F21" s="48">
        <v>1</v>
      </c>
      <c r="G21" s="48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1</v>
      </c>
      <c r="O21" s="49">
        <v>1</v>
      </c>
    </row>
    <row r="22" spans="1:15" s="8" customFormat="1" ht="131.25">
      <c r="A22" s="45" t="s">
        <v>34</v>
      </c>
      <c r="B22" s="32" t="s">
        <v>213</v>
      </c>
      <c r="C22" s="34" t="s">
        <v>90</v>
      </c>
      <c r="D22" s="47">
        <v>0</v>
      </c>
      <c r="E22" s="47">
        <v>1</v>
      </c>
      <c r="F22" s="48">
        <v>0</v>
      </c>
      <c r="G22" s="48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s="8" customFormat="1" ht="56.25" customHeight="1">
      <c r="A23" s="45" t="s">
        <v>35</v>
      </c>
      <c r="B23" s="32" t="s">
        <v>91</v>
      </c>
      <c r="C23" s="34" t="s">
        <v>92</v>
      </c>
      <c r="D23" s="47">
        <v>0</v>
      </c>
      <c r="E23" s="47">
        <v>1</v>
      </c>
      <c r="F23" s="48">
        <v>0</v>
      </c>
      <c r="G23" s="48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s="8" customFormat="1" ht="18.75">
      <c r="A24" s="45"/>
      <c r="B24" s="59"/>
      <c r="C24" s="34"/>
      <c r="D24" s="60"/>
      <c r="E24" s="47"/>
      <c r="F24" s="48"/>
      <c r="G24" s="48"/>
      <c r="H24" s="49"/>
      <c r="I24" s="49"/>
      <c r="J24" s="49"/>
      <c r="K24" s="49"/>
      <c r="L24" s="49"/>
      <c r="M24" s="49"/>
      <c r="N24" s="49"/>
      <c r="O24" s="49"/>
    </row>
    <row r="25" spans="1:15" s="58" customFormat="1" ht="18.75">
      <c r="A25" s="52"/>
      <c r="B25" s="61" t="s">
        <v>11</v>
      </c>
      <c r="C25" s="62"/>
      <c r="D25" s="62"/>
      <c r="E25" s="63"/>
      <c r="F25" s="64"/>
      <c r="G25" s="64"/>
      <c r="H25" s="65"/>
      <c r="I25" s="65"/>
      <c r="J25" s="65"/>
      <c r="K25" s="65"/>
      <c r="L25" s="65"/>
      <c r="M25" s="65"/>
      <c r="N25" s="65"/>
      <c r="O25" s="103"/>
    </row>
    <row r="26" spans="1:15" s="8" customFormat="1" ht="75">
      <c r="A26" s="45" t="s">
        <v>36</v>
      </c>
      <c r="B26" s="32" t="s">
        <v>128</v>
      </c>
      <c r="C26" s="34" t="s">
        <v>131</v>
      </c>
      <c r="D26" s="48">
        <v>0</v>
      </c>
      <c r="E26" s="48">
        <v>1</v>
      </c>
      <c r="F26" s="48">
        <v>1</v>
      </c>
      <c r="G26" s="48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</row>
    <row r="27" spans="1:15" s="8" customFormat="1" ht="75">
      <c r="A27" s="45" t="s">
        <v>37</v>
      </c>
      <c r="B27" s="32" t="s">
        <v>129</v>
      </c>
      <c r="C27" s="34" t="s">
        <v>130</v>
      </c>
      <c r="D27" s="48">
        <f>F27</f>
        <v>0</v>
      </c>
      <c r="E27" s="48">
        <f>G27</f>
        <v>0</v>
      </c>
      <c r="F27" s="48">
        <v>0</v>
      </c>
      <c r="G27" s="48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s="8" customFormat="1" ht="150">
      <c r="A28" s="45" t="s">
        <v>77</v>
      </c>
      <c r="B28" s="32" t="s">
        <v>76</v>
      </c>
      <c r="C28" s="34" t="s">
        <v>214</v>
      </c>
      <c r="D28" s="48">
        <f>F28</f>
        <v>0</v>
      </c>
      <c r="E28" s="48">
        <f>G28</f>
        <v>0</v>
      </c>
      <c r="F28" s="48">
        <v>0</v>
      </c>
      <c r="G28" s="48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s="44" customFormat="1" ht="18.75">
      <c r="A29" s="41"/>
      <c r="B29" s="108" t="s">
        <v>12</v>
      </c>
      <c r="C29" s="42"/>
      <c r="D29" s="42"/>
      <c r="E29" s="42"/>
      <c r="F29" s="105"/>
      <c r="G29" s="105"/>
      <c r="H29" s="43"/>
      <c r="I29" s="43"/>
      <c r="J29" s="43"/>
      <c r="K29" s="43"/>
      <c r="L29" s="43"/>
      <c r="M29" s="43"/>
      <c r="N29" s="43"/>
      <c r="O29" s="102"/>
    </row>
    <row r="30" spans="1:15" s="8" customFormat="1" ht="168.75">
      <c r="A30" s="106" t="s">
        <v>38</v>
      </c>
      <c r="B30" s="110" t="s">
        <v>132</v>
      </c>
      <c r="C30" s="107" t="s">
        <v>133</v>
      </c>
      <c r="D30" s="47">
        <v>0</v>
      </c>
      <c r="E30" s="47">
        <v>1</v>
      </c>
      <c r="F30" s="48">
        <v>0</v>
      </c>
      <c r="G30" s="48">
        <v>1</v>
      </c>
      <c r="H30" s="49">
        <v>0.5</v>
      </c>
      <c r="I30" s="49">
        <v>0.6666666666666666</v>
      </c>
      <c r="J30" s="49">
        <v>0</v>
      </c>
      <c r="K30" s="49">
        <v>0.5</v>
      </c>
      <c r="L30" s="49">
        <v>0.6666666666666666</v>
      </c>
      <c r="M30" s="49">
        <v>1</v>
      </c>
      <c r="N30" s="49">
        <v>1</v>
      </c>
      <c r="O30" s="49">
        <v>1</v>
      </c>
    </row>
    <row r="31" spans="1:15" s="8" customFormat="1" ht="93.75">
      <c r="A31" s="45" t="s">
        <v>39</v>
      </c>
      <c r="B31" s="109" t="s">
        <v>134</v>
      </c>
      <c r="C31" s="34" t="s">
        <v>93</v>
      </c>
      <c r="D31" s="47">
        <v>0</v>
      </c>
      <c r="E31" s="47">
        <v>1</v>
      </c>
      <c r="F31" s="48">
        <v>0</v>
      </c>
      <c r="G31" s="48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</row>
    <row r="32" spans="1:15" s="8" customFormat="1" ht="112.5">
      <c r="A32" s="45" t="s">
        <v>40</v>
      </c>
      <c r="B32" s="32" t="s">
        <v>85</v>
      </c>
      <c r="C32" s="34" t="s">
        <v>94</v>
      </c>
      <c r="D32" s="47">
        <v>0</v>
      </c>
      <c r="E32" s="47">
        <v>1</v>
      </c>
      <c r="F32" s="48">
        <v>0</v>
      </c>
      <c r="G32" s="48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s="8" customFormat="1" ht="225">
      <c r="A33" s="45" t="s">
        <v>41</v>
      </c>
      <c r="B33" s="32" t="s">
        <v>135</v>
      </c>
      <c r="C33" s="34" t="s">
        <v>136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</row>
    <row r="34" spans="1:15" s="8" customFormat="1" ht="206.25">
      <c r="A34" s="45" t="s">
        <v>42</v>
      </c>
      <c r="B34" s="32" t="s">
        <v>137</v>
      </c>
      <c r="C34" s="34" t="s">
        <v>78</v>
      </c>
      <c r="D34" s="48">
        <f>F34</f>
        <v>0</v>
      </c>
      <c r="E34" s="48">
        <f>G34</f>
        <v>0</v>
      </c>
      <c r="F34" s="48">
        <v>0</v>
      </c>
      <c r="G34" s="48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s="8" customFormat="1" ht="56.25">
      <c r="A35" s="45" t="s">
        <v>43</v>
      </c>
      <c r="B35" s="32" t="s">
        <v>2</v>
      </c>
      <c r="C35" s="34" t="s">
        <v>95</v>
      </c>
      <c r="D35" s="47">
        <v>0</v>
      </c>
      <c r="E35" s="47">
        <v>1</v>
      </c>
      <c r="F35" s="48">
        <v>0</v>
      </c>
      <c r="G35" s="48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</row>
    <row r="36" spans="1:15" s="8" customFormat="1" ht="193.5" customHeight="1">
      <c r="A36" s="45" t="s">
        <v>44</v>
      </c>
      <c r="B36" s="34" t="s">
        <v>13</v>
      </c>
      <c r="C36" s="34" t="s">
        <v>61</v>
      </c>
      <c r="D36" s="48">
        <f>F36</f>
        <v>0</v>
      </c>
      <c r="E36" s="48">
        <f>G36</f>
        <v>0</v>
      </c>
      <c r="F36" s="48">
        <v>0</v>
      </c>
      <c r="G36" s="48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18.75">
      <c r="A37" s="62"/>
      <c r="B37" s="61" t="s">
        <v>96</v>
      </c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03"/>
    </row>
    <row r="38" spans="1:15" s="8" customFormat="1" ht="97.5" customHeight="1">
      <c r="A38" s="45" t="s">
        <v>45</v>
      </c>
      <c r="B38" s="32" t="s">
        <v>184</v>
      </c>
      <c r="C38" s="34" t="s">
        <v>97</v>
      </c>
      <c r="D38" s="48">
        <f>F38</f>
        <v>1</v>
      </c>
      <c r="E38" s="48">
        <f>G38</f>
        <v>1</v>
      </c>
      <c r="F38" s="48">
        <v>1</v>
      </c>
      <c r="G38" s="48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</row>
    <row r="39" spans="1:15" s="8" customFormat="1" ht="78.75" customHeight="1">
      <c r="A39" s="45" t="s">
        <v>46</v>
      </c>
      <c r="B39" s="32" t="s">
        <v>185</v>
      </c>
      <c r="C39" s="34" t="s">
        <v>98</v>
      </c>
      <c r="D39" s="48">
        <f>F39</f>
        <v>0</v>
      </c>
      <c r="E39" s="48">
        <f aca="true" t="shared" si="1" ref="D39:E44">G39</f>
        <v>1</v>
      </c>
      <c r="F39" s="48">
        <v>0</v>
      </c>
      <c r="G39" s="48">
        <v>1</v>
      </c>
      <c r="H39" s="49">
        <v>1</v>
      </c>
      <c r="I39" s="49">
        <v>1</v>
      </c>
      <c r="J39" s="49">
        <v>0</v>
      </c>
      <c r="K39" s="49">
        <v>0</v>
      </c>
      <c r="L39" s="49">
        <v>1</v>
      </c>
      <c r="M39" s="49">
        <v>1</v>
      </c>
      <c r="N39" s="49">
        <v>1</v>
      </c>
      <c r="O39" s="49">
        <v>1</v>
      </c>
    </row>
    <row r="40" spans="1:15" s="8" customFormat="1" ht="61.5" customHeight="1">
      <c r="A40" s="45" t="s">
        <v>47</v>
      </c>
      <c r="B40" s="32" t="s">
        <v>145</v>
      </c>
      <c r="C40" s="34" t="s">
        <v>146</v>
      </c>
      <c r="D40" s="48">
        <f>F40</f>
        <v>0</v>
      </c>
      <c r="E40" s="48">
        <f t="shared" si="1"/>
        <v>1</v>
      </c>
      <c r="F40" s="48">
        <v>0</v>
      </c>
      <c r="G40" s="48">
        <v>1</v>
      </c>
      <c r="H40" s="49">
        <v>1</v>
      </c>
      <c r="I40" s="49">
        <v>1</v>
      </c>
      <c r="J40" s="49">
        <v>1</v>
      </c>
      <c r="K40" s="49">
        <v>0</v>
      </c>
      <c r="L40" s="49">
        <v>1</v>
      </c>
      <c r="M40" s="49">
        <v>1</v>
      </c>
      <c r="N40" s="49">
        <v>1</v>
      </c>
      <c r="O40" s="49">
        <v>1</v>
      </c>
    </row>
    <row r="41" spans="1:15" s="8" customFormat="1" ht="93.75">
      <c r="A41" s="45" t="s">
        <v>48</v>
      </c>
      <c r="B41" s="32" t="s">
        <v>186</v>
      </c>
      <c r="C41" s="34" t="s">
        <v>99</v>
      </c>
      <c r="D41" s="48">
        <f>F41</f>
        <v>1</v>
      </c>
      <c r="E41" s="48">
        <f t="shared" si="1"/>
        <v>1</v>
      </c>
      <c r="F41" s="48">
        <v>1</v>
      </c>
      <c r="G41" s="48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</row>
    <row r="42" spans="1:15" s="8" customFormat="1" ht="75">
      <c r="A42" s="45" t="s">
        <v>49</v>
      </c>
      <c r="B42" s="32" t="s">
        <v>187</v>
      </c>
      <c r="C42" s="34" t="s">
        <v>100</v>
      </c>
      <c r="D42" s="48">
        <f>F42</f>
        <v>1</v>
      </c>
      <c r="E42" s="48">
        <f t="shared" si="1"/>
        <v>1</v>
      </c>
      <c r="F42" s="48">
        <v>1</v>
      </c>
      <c r="G42" s="48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</row>
    <row r="43" spans="1:15" s="8" customFormat="1" ht="150">
      <c r="A43" s="45" t="s">
        <v>62</v>
      </c>
      <c r="B43" s="32" t="s">
        <v>215</v>
      </c>
      <c r="C43" s="34" t="s">
        <v>101</v>
      </c>
      <c r="D43" s="48">
        <f>F43</f>
        <v>0</v>
      </c>
      <c r="E43" s="48">
        <f>G43</f>
        <v>1</v>
      </c>
      <c r="F43" s="48">
        <v>0</v>
      </c>
      <c r="G43" s="48">
        <v>1</v>
      </c>
      <c r="H43" s="49">
        <v>1</v>
      </c>
      <c r="I43" s="49">
        <v>1</v>
      </c>
      <c r="J43" s="49">
        <v>1</v>
      </c>
      <c r="K43" s="49">
        <v>0</v>
      </c>
      <c r="L43" s="49">
        <v>1</v>
      </c>
      <c r="M43" s="49">
        <v>1</v>
      </c>
      <c r="N43" s="49">
        <v>1</v>
      </c>
      <c r="O43" s="49">
        <v>1</v>
      </c>
    </row>
    <row r="44" spans="1:15" s="8" customFormat="1" ht="112.5">
      <c r="A44" s="45" t="s">
        <v>63</v>
      </c>
      <c r="B44" s="32" t="s">
        <v>138</v>
      </c>
      <c r="C44" s="34" t="s">
        <v>64</v>
      </c>
      <c r="D44" s="48">
        <f t="shared" si="1"/>
        <v>0.9166666666666666</v>
      </c>
      <c r="E44" s="48">
        <f t="shared" si="1"/>
        <v>1</v>
      </c>
      <c r="F44" s="48">
        <v>0.9166666666666666</v>
      </c>
      <c r="G44" s="48">
        <v>1</v>
      </c>
      <c r="H44" s="49">
        <v>1</v>
      </c>
      <c r="I44" s="49">
        <v>1</v>
      </c>
      <c r="J44" s="49">
        <v>1</v>
      </c>
      <c r="K44" s="49">
        <v>0.9166666666666666</v>
      </c>
      <c r="L44" s="49">
        <v>1</v>
      </c>
      <c r="M44" s="49">
        <v>1</v>
      </c>
      <c r="N44" s="49">
        <v>0.9166666666666666</v>
      </c>
      <c r="O44" s="49">
        <v>1</v>
      </c>
    </row>
  </sheetData>
  <sheetProtection/>
  <mergeCells count="2">
    <mergeCell ref="B3:N3"/>
    <mergeCell ref="M1:N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1:N89"/>
  <sheetViews>
    <sheetView view="pageBreakPreview" zoomScale="90" zoomScaleNormal="70" zoomScaleSheetLayoutView="90" zoomScalePageLayoutView="0" workbookViewId="0" topLeftCell="B1">
      <pane xSplit="4" ySplit="6" topLeftCell="F7" activePane="bottomRight" state="frozen"/>
      <selection pane="topLeft" activeCell="B1" sqref="B1"/>
      <selection pane="topRight" activeCell="F1" sqref="F1"/>
      <selection pane="bottomLeft" activeCell="B7" sqref="B7"/>
      <selection pane="bottomRight" activeCell="F9" sqref="F9"/>
    </sheetView>
  </sheetViews>
  <sheetFormatPr defaultColWidth="9.140625" defaultRowHeight="15"/>
  <cols>
    <col min="1" max="1" width="6.421875" style="8" hidden="1" customWidth="1"/>
    <col min="2" max="2" width="46.7109375" style="8" customWidth="1"/>
    <col min="3" max="3" width="9.7109375" style="26" customWidth="1"/>
    <col min="4" max="4" width="8.8515625" style="8" customWidth="1"/>
    <col min="5" max="5" width="11.7109375" style="8" customWidth="1"/>
    <col min="6" max="6" width="12.7109375" style="9" bestFit="1" customWidth="1"/>
    <col min="7" max="7" width="12.421875" style="9" customWidth="1"/>
    <col min="8" max="8" width="14.28125" style="9" customWidth="1"/>
    <col min="9" max="9" width="11.8515625" style="9" customWidth="1"/>
    <col min="10" max="10" width="14.140625" style="9" customWidth="1"/>
    <col min="11" max="11" width="12.7109375" style="9" bestFit="1" customWidth="1"/>
    <col min="12" max="12" width="12.57421875" style="9" customWidth="1"/>
    <col min="13" max="13" width="12.140625" style="16" customWidth="1"/>
    <col min="14" max="14" width="15.421875" style="8" customWidth="1"/>
    <col min="15" max="16384" width="9.140625" style="8" customWidth="1"/>
  </cols>
  <sheetData>
    <row r="1" spans="11:12" ht="18.75">
      <c r="K1" s="191" t="s">
        <v>118</v>
      </c>
      <c r="L1" s="191"/>
    </row>
    <row r="2" spans="2:12" ht="18.75" customHeight="1">
      <c r="B2" s="190" t="s">
        <v>112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4" ht="18.7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N3" s="10"/>
    </row>
    <row r="4" spans="3:12" ht="18.75">
      <c r="C4" s="11"/>
      <c r="F4" s="11"/>
      <c r="G4" s="11"/>
      <c r="H4" s="11"/>
      <c r="I4" s="11"/>
      <c r="J4" s="11"/>
      <c r="K4" s="11"/>
      <c r="L4" s="11"/>
    </row>
    <row r="5" spans="1:13" s="16" customFormat="1" ht="94.5" customHeight="1">
      <c r="A5" s="12"/>
      <c r="B5" s="13" t="s">
        <v>73</v>
      </c>
      <c r="C5" s="13" t="s">
        <v>115</v>
      </c>
      <c r="D5" s="15" t="s">
        <v>15</v>
      </c>
      <c r="E5" s="15" t="s">
        <v>16</v>
      </c>
      <c r="F5" s="118" t="s">
        <v>111</v>
      </c>
      <c r="G5" s="118" t="s">
        <v>104</v>
      </c>
      <c r="H5" s="118" t="s">
        <v>105</v>
      </c>
      <c r="I5" s="118" t="s">
        <v>106</v>
      </c>
      <c r="J5" s="118" t="s">
        <v>107</v>
      </c>
      <c r="K5" s="118" t="s">
        <v>108</v>
      </c>
      <c r="L5" s="118" t="s">
        <v>109</v>
      </c>
      <c r="M5" s="118" t="s">
        <v>119</v>
      </c>
    </row>
    <row r="6" spans="1:13" s="16" customFormat="1" ht="18.75">
      <c r="A6" s="12"/>
      <c r="B6" s="27" t="s">
        <v>8</v>
      </c>
      <c r="C6" s="13"/>
      <c r="D6" s="27"/>
      <c r="E6" s="27"/>
      <c r="F6" s="15"/>
      <c r="G6" s="15"/>
      <c r="H6" s="15"/>
      <c r="I6" s="15"/>
      <c r="J6" s="15"/>
      <c r="K6" s="15"/>
      <c r="L6" s="15"/>
      <c r="M6" s="104"/>
    </row>
    <row r="7" spans="1:13" ht="37.5">
      <c r="A7" s="17">
        <v>1</v>
      </c>
      <c r="B7" s="21" t="s">
        <v>1</v>
      </c>
      <c r="C7" s="22" t="s">
        <v>17</v>
      </c>
      <c r="D7" s="23">
        <v>1</v>
      </c>
      <c r="E7" s="23">
        <v>1</v>
      </c>
      <c r="F7" s="124">
        <v>1</v>
      </c>
      <c r="G7" s="124">
        <v>1</v>
      </c>
      <c r="H7" s="124">
        <v>1</v>
      </c>
      <c r="I7" s="124">
        <v>1</v>
      </c>
      <c r="J7" s="124">
        <v>1</v>
      </c>
      <c r="K7" s="124">
        <v>1</v>
      </c>
      <c r="L7" s="124">
        <v>1</v>
      </c>
      <c r="M7" s="125">
        <v>1</v>
      </c>
    </row>
    <row r="8" spans="1:13" ht="56.25">
      <c r="A8" s="17">
        <v>3</v>
      </c>
      <c r="B8" s="21" t="s">
        <v>192</v>
      </c>
      <c r="C8" s="22" t="s">
        <v>18</v>
      </c>
      <c r="D8" s="23">
        <v>1</v>
      </c>
      <c r="E8" s="23">
        <v>1</v>
      </c>
      <c r="F8" s="126">
        <v>1</v>
      </c>
      <c r="G8" s="126">
        <v>1</v>
      </c>
      <c r="H8" s="126">
        <v>1</v>
      </c>
      <c r="I8" s="126">
        <v>1</v>
      </c>
      <c r="J8" s="126">
        <v>1</v>
      </c>
      <c r="K8" s="126">
        <v>1</v>
      </c>
      <c r="L8" s="126">
        <v>1</v>
      </c>
      <c r="M8" s="125">
        <v>1</v>
      </c>
    </row>
    <row r="9" spans="1:13" ht="81" customHeight="1">
      <c r="A9" s="17"/>
      <c r="B9" s="35" t="s">
        <v>152</v>
      </c>
      <c r="C9" s="22" t="s">
        <v>19</v>
      </c>
      <c r="D9" s="36">
        <v>0.2062900188323918</v>
      </c>
      <c r="E9" s="36">
        <v>0.880942392106592</v>
      </c>
      <c r="F9" s="135">
        <v>0.295357808301265</v>
      </c>
      <c r="G9" s="135">
        <v>0.880942392106592</v>
      </c>
      <c r="H9" s="135">
        <v>0.597412109375</v>
      </c>
      <c r="I9" s="135">
        <v>0.2062900188323918</v>
      </c>
      <c r="J9" s="135">
        <v>0.644139534883721</v>
      </c>
      <c r="K9" s="135">
        <v>0.8136781053649106</v>
      </c>
      <c r="L9" s="135">
        <v>0.2203351955307263</v>
      </c>
      <c r="M9" s="140">
        <v>0.2614184431840406</v>
      </c>
    </row>
    <row r="10" spans="1:13" ht="93.75">
      <c r="A10" s="17">
        <v>7</v>
      </c>
      <c r="B10" s="18" t="s">
        <v>193</v>
      </c>
      <c r="C10" s="19" t="s">
        <v>19</v>
      </c>
      <c r="D10" s="20"/>
      <c r="E10" s="20"/>
      <c r="F10" s="142">
        <v>60574</v>
      </c>
      <c r="G10" s="143">
        <v>20120</v>
      </c>
      <c r="H10" s="142">
        <v>1811</v>
      </c>
      <c r="I10" s="149">
        <v>2116</v>
      </c>
      <c r="J10" s="142">
        <v>1826</v>
      </c>
      <c r="K10" s="142">
        <v>5896</v>
      </c>
      <c r="L10" s="150">
        <v>6142</v>
      </c>
      <c r="M10" s="150">
        <v>9196</v>
      </c>
    </row>
    <row r="11" spans="1:13" ht="93.75">
      <c r="A11" s="17">
        <v>8</v>
      </c>
      <c r="B11" s="18" t="s">
        <v>194</v>
      </c>
      <c r="C11" s="19" t="s">
        <v>19</v>
      </c>
      <c r="D11" s="20"/>
      <c r="E11" s="20"/>
      <c r="F11" s="144">
        <v>46229</v>
      </c>
      <c r="G11" s="145">
        <v>5623</v>
      </c>
      <c r="H11" s="142">
        <v>237</v>
      </c>
      <c r="I11" s="146">
        <v>539</v>
      </c>
      <c r="J11" s="144">
        <v>324</v>
      </c>
      <c r="K11" s="142">
        <v>2380</v>
      </c>
      <c r="L11" s="148">
        <v>1018</v>
      </c>
      <c r="M11" s="148">
        <v>1030</v>
      </c>
    </row>
    <row r="12" spans="1:13" ht="56.25">
      <c r="A12" s="17">
        <v>11</v>
      </c>
      <c r="B12" s="18" t="s">
        <v>153</v>
      </c>
      <c r="C12" s="19" t="s">
        <v>19</v>
      </c>
      <c r="D12" s="20"/>
      <c r="E12" s="20"/>
      <c r="F12" s="144">
        <v>74449.6</v>
      </c>
      <c r="G12" s="145">
        <v>25504.6</v>
      </c>
      <c r="H12" s="142">
        <v>2010.1</v>
      </c>
      <c r="I12" s="146">
        <v>2600.3</v>
      </c>
      <c r="J12" s="147">
        <v>3275.5</v>
      </c>
      <c r="K12" s="142">
        <v>7591.3</v>
      </c>
      <c r="L12" s="148">
        <v>7181.2</v>
      </c>
      <c r="M12" s="148">
        <v>11439.965</v>
      </c>
    </row>
    <row r="13" spans="1:13" ht="56.25">
      <c r="A13" s="17">
        <v>12</v>
      </c>
      <c r="B13" s="18" t="s">
        <v>154</v>
      </c>
      <c r="C13" s="19" t="s">
        <v>19</v>
      </c>
      <c r="D13" s="20"/>
      <c r="E13" s="20"/>
      <c r="F13" s="144">
        <v>63898.5</v>
      </c>
      <c r="G13" s="145">
        <v>22916.5</v>
      </c>
      <c r="H13" s="142">
        <v>1261.4</v>
      </c>
      <c r="I13" s="146">
        <v>602.4</v>
      </c>
      <c r="J13" s="147">
        <v>259.4</v>
      </c>
      <c r="K13" s="142">
        <v>7418.7</v>
      </c>
      <c r="L13" s="142">
        <v>1556.4</v>
      </c>
      <c r="M13" s="148">
        <v>1459.3</v>
      </c>
    </row>
    <row r="14" spans="1:13" ht="168.75">
      <c r="A14" s="17">
        <v>2</v>
      </c>
      <c r="B14" s="21" t="s">
        <v>155</v>
      </c>
      <c r="C14" s="22" t="s">
        <v>20</v>
      </c>
      <c r="D14" s="23">
        <v>0</v>
      </c>
      <c r="E14" s="23">
        <v>1</v>
      </c>
      <c r="F14" s="124">
        <v>1</v>
      </c>
      <c r="G14" s="124">
        <v>1</v>
      </c>
      <c r="H14" s="124">
        <v>0</v>
      </c>
      <c r="I14" s="124">
        <v>0</v>
      </c>
      <c r="J14" s="124">
        <v>1</v>
      </c>
      <c r="K14" s="124">
        <v>0</v>
      </c>
      <c r="L14" s="124">
        <v>1</v>
      </c>
      <c r="M14" s="124">
        <v>0</v>
      </c>
    </row>
    <row r="15" spans="1:13" ht="150">
      <c r="A15" s="17">
        <v>4</v>
      </c>
      <c r="B15" s="21" t="s">
        <v>217</v>
      </c>
      <c r="C15" s="22" t="s">
        <v>21</v>
      </c>
      <c r="D15" s="23">
        <v>0.09840912100582758</v>
      </c>
      <c r="E15" s="23">
        <v>1</v>
      </c>
      <c r="F15" s="129">
        <v>1</v>
      </c>
      <c r="G15" s="129">
        <v>0.9995576606372409</v>
      </c>
      <c r="H15" s="129">
        <v>1</v>
      </c>
      <c r="I15" s="129">
        <v>0.2398266835968246</v>
      </c>
      <c r="J15" s="129">
        <v>1</v>
      </c>
      <c r="K15" s="129">
        <v>0.09840912100582758</v>
      </c>
      <c r="L15" s="129">
        <v>0.12729566375359722</v>
      </c>
      <c r="M15" s="129">
        <v>1</v>
      </c>
    </row>
    <row r="16" spans="1:13" s="84" customFormat="1" ht="75">
      <c r="A16" s="17"/>
      <c r="B16" s="18" t="s">
        <v>156</v>
      </c>
      <c r="C16" s="19" t="s">
        <v>21</v>
      </c>
      <c r="D16" s="131"/>
      <c r="E16" s="131"/>
      <c r="F16" s="127">
        <v>278689.8</v>
      </c>
      <c r="G16" s="127">
        <v>293762</v>
      </c>
      <c r="H16" s="127">
        <v>43142.8</v>
      </c>
      <c r="I16" s="127">
        <v>21664</v>
      </c>
      <c r="J16" s="127">
        <v>52943.4</v>
      </c>
      <c r="K16" s="127">
        <v>23334.2</v>
      </c>
      <c r="L16" s="127">
        <v>19233</v>
      </c>
      <c r="M16" s="127">
        <v>82679.6</v>
      </c>
    </row>
    <row r="17" spans="1:13" ht="93.75">
      <c r="A17" s="17"/>
      <c r="B17" s="18" t="s">
        <v>157</v>
      </c>
      <c r="C17" s="19" t="s">
        <v>21</v>
      </c>
      <c r="D17" s="20"/>
      <c r="E17" s="20"/>
      <c r="F17" s="127">
        <v>3044.6</v>
      </c>
      <c r="G17" s="127">
        <v>1594.1</v>
      </c>
      <c r="H17" s="127">
        <v>202.4</v>
      </c>
      <c r="I17" s="127">
        <v>242.6</v>
      </c>
      <c r="J17" s="127">
        <v>592.9</v>
      </c>
      <c r="K17" s="127">
        <v>9539.5</v>
      </c>
      <c r="L17" s="127">
        <v>3808.5</v>
      </c>
      <c r="M17" s="127">
        <v>240.9</v>
      </c>
    </row>
    <row r="18" spans="1:13" ht="93.75">
      <c r="A18" s="17">
        <v>5</v>
      </c>
      <c r="B18" s="21" t="s">
        <v>151</v>
      </c>
      <c r="C18" s="22" t="s">
        <v>22</v>
      </c>
      <c r="D18" s="23">
        <v>1</v>
      </c>
      <c r="E18" s="23">
        <v>1</v>
      </c>
      <c r="F18" s="124">
        <v>1</v>
      </c>
      <c r="G18" s="124">
        <v>1</v>
      </c>
      <c r="H18" s="124">
        <v>1</v>
      </c>
      <c r="I18" s="124">
        <v>1</v>
      </c>
      <c r="J18" s="124">
        <v>1</v>
      </c>
      <c r="K18" s="124">
        <v>1</v>
      </c>
      <c r="L18" s="124">
        <v>1</v>
      </c>
      <c r="M18" s="125">
        <v>1</v>
      </c>
    </row>
    <row r="19" spans="1:13" ht="18.75">
      <c r="A19" s="17"/>
      <c r="B19" s="31" t="s">
        <v>10</v>
      </c>
      <c r="C19" s="19"/>
      <c r="D19" s="20"/>
      <c r="E19" s="20"/>
      <c r="F19" s="112"/>
      <c r="G19" s="112"/>
      <c r="H19" s="112"/>
      <c r="I19" s="112"/>
      <c r="J19" s="112"/>
      <c r="K19" s="112"/>
      <c r="L19" s="112"/>
      <c r="M19" s="120"/>
    </row>
    <row r="20" spans="1:13" ht="56.25">
      <c r="A20" s="17">
        <v>6</v>
      </c>
      <c r="B20" s="21" t="s">
        <v>158</v>
      </c>
      <c r="C20" s="22" t="s">
        <v>26</v>
      </c>
      <c r="D20" s="23">
        <v>2</v>
      </c>
      <c r="E20" s="23">
        <v>5</v>
      </c>
      <c r="F20" s="124">
        <v>5</v>
      </c>
      <c r="G20" s="124">
        <v>4</v>
      </c>
      <c r="H20" s="124">
        <v>2</v>
      </c>
      <c r="I20" s="124">
        <v>2</v>
      </c>
      <c r="J20" s="124">
        <v>5</v>
      </c>
      <c r="K20" s="124">
        <v>4</v>
      </c>
      <c r="L20" s="124">
        <v>3</v>
      </c>
      <c r="M20" s="125">
        <v>4</v>
      </c>
    </row>
    <row r="21" spans="1:13" ht="112.5">
      <c r="A21" s="17">
        <v>13</v>
      </c>
      <c r="B21" s="21" t="s">
        <v>159</v>
      </c>
      <c r="C21" s="22" t="s">
        <v>27</v>
      </c>
      <c r="D21" s="23">
        <v>101.23288583942163</v>
      </c>
      <c r="E21" s="23">
        <v>159.31420233463035</v>
      </c>
      <c r="F21" s="129">
        <v>101.23288583942163</v>
      </c>
      <c r="G21" s="129">
        <v>107.10458240946046</v>
      </c>
      <c r="H21" s="129">
        <v>104.86748747913188</v>
      </c>
      <c r="I21" s="129">
        <v>110.73116722735597</v>
      </c>
      <c r="J21" s="129">
        <v>159.31420233463035</v>
      </c>
      <c r="K21" s="129">
        <v>117.28181438966739</v>
      </c>
      <c r="L21" s="129">
        <v>107.38885316504911</v>
      </c>
      <c r="M21" s="130">
        <v>118.65127519005985</v>
      </c>
    </row>
    <row r="22" spans="1:13" s="84" customFormat="1" ht="112.5">
      <c r="A22" s="17"/>
      <c r="B22" s="18" t="s">
        <v>160</v>
      </c>
      <c r="C22" s="19" t="s">
        <v>27</v>
      </c>
      <c r="D22" s="131"/>
      <c r="E22" s="131"/>
      <c r="F22" s="147">
        <v>74449.6</v>
      </c>
      <c r="G22" s="147">
        <v>25504.6</v>
      </c>
      <c r="H22" s="174">
        <v>2010.1</v>
      </c>
      <c r="I22" s="146">
        <v>2600.3</v>
      </c>
      <c r="J22" s="147">
        <v>3275.5</v>
      </c>
      <c r="K22" s="174">
        <v>7591.3</v>
      </c>
      <c r="L22" s="146">
        <v>7181.2</v>
      </c>
      <c r="M22" s="146">
        <v>11440</v>
      </c>
    </row>
    <row r="23" spans="1:13" s="84" customFormat="1" ht="112.5">
      <c r="A23" s="17"/>
      <c r="B23" s="18" t="s">
        <v>161</v>
      </c>
      <c r="C23" s="19" t="s">
        <v>27</v>
      </c>
      <c r="D23" s="131"/>
      <c r="E23" s="131"/>
      <c r="F23" s="147">
        <v>73542.9</v>
      </c>
      <c r="G23" s="147">
        <v>23812.8</v>
      </c>
      <c r="H23" s="174">
        <v>1916.8</v>
      </c>
      <c r="I23" s="146">
        <v>2348.3</v>
      </c>
      <c r="J23" s="147">
        <v>2056</v>
      </c>
      <c r="K23" s="174">
        <v>6472.7</v>
      </c>
      <c r="L23" s="146">
        <v>6687.1</v>
      </c>
      <c r="M23" s="146">
        <v>9641.7</v>
      </c>
    </row>
    <row r="24" spans="1:13" ht="75">
      <c r="A24" s="17">
        <v>14</v>
      </c>
      <c r="B24" s="21" t="s">
        <v>162</v>
      </c>
      <c r="C24" s="22" t="s">
        <v>28</v>
      </c>
      <c r="D24" s="23">
        <v>30.3105203032506</v>
      </c>
      <c r="E24" s="23">
        <v>116.22980937136205</v>
      </c>
      <c r="F24" s="129">
        <v>116.22980937136205</v>
      </c>
      <c r="G24" s="129">
        <v>59.882359704409815</v>
      </c>
      <c r="H24" s="129">
        <v>55.49249923012627</v>
      </c>
      <c r="I24" s="129">
        <v>82.40766073871409</v>
      </c>
      <c r="J24" s="129">
        <v>58.04430521369434</v>
      </c>
      <c r="K24" s="129">
        <v>54.14200535676492</v>
      </c>
      <c r="L24" s="129">
        <v>58.15708840893805</v>
      </c>
      <c r="M24" s="129">
        <v>30.3105203032506</v>
      </c>
    </row>
    <row r="25" spans="1:13" s="84" customFormat="1" ht="56.25">
      <c r="A25" s="17"/>
      <c r="B25" s="18" t="s">
        <v>154</v>
      </c>
      <c r="C25" s="19" t="s">
        <v>28</v>
      </c>
      <c r="D25" s="131"/>
      <c r="E25" s="131"/>
      <c r="F25" s="147">
        <v>63898.5</v>
      </c>
      <c r="G25" s="147">
        <v>22916.5</v>
      </c>
      <c r="H25" s="174">
        <v>1261.4</v>
      </c>
      <c r="I25" s="146">
        <v>602.4</v>
      </c>
      <c r="J25" s="147">
        <v>259.4</v>
      </c>
      <c r="K25" s="174">
        <v>7418.7</v>
      </c>
      <c r="L25" s="146">
        <v>1556.4</v>
      </c>
      <c r="M25" s="146">
        <v>1459.3</v>
      </c>
    </row>
    <row r="26" spans="1:13" s="84" customFormat="1" ht="75">
      <c r="A26" s="17"/>
      <c r="B26" s="18" t="s">
        <v>163</v>
      </c>
      <c r="C26" s="19" t="s">
        <v>28</v>
      </c>
      <c r="D26" s="131"/>
      <c r="E26" s="131"/>
      <c r="F26" s="147">
        <v>54976</v>
      </c>
      <c r="G26" s="147">
        <v>38269.2</v>
      </c>
      <c r="H26" s="174">
        <v>2273.1</v>
      </c>
      <c r="I26" s="146">
        <v>731</v>
      </c>
      <c r="J26" s="147">
        <v>446.9</v>
      </c>
      <c r="K26" s="174">
        <v>13702.3</v>
      </c>
      <c r="L26" s="175">
        <v>2676.2</v>
      </c>
      <c r="M26" s="146">
        <v>4814.5</v>
      </c>
    </row>
    <row r="27" spans="1:13" ht="75">
      <c r="A27" s="17">
        <v>15</v>
      </c>
      <c r="B27" s="21" t="s">
        <v>122</v>
      </c>
      <c r="C27" s="22" t="s">
        <v>29</v>
      </c>
      <c r="D27" s="36">
        <v>0</v>
      </c>
      <c r="E27" s="36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</row>
    <row r="28" spans="1:13" ht="56.25">
      <c r="A28" s="17"/>
      <c r="B28" s="18" t="s">
        <v>83</v>
      </c>
      <c r="C28" s="19" t="s">
        <v>29</v>
      </c>
      <c r="D28" s="131"/>
      <c r="E28" s="131"/>
      <c r="F28" s="121"/>
      <c r="G28" s="112"/>
      <c r="H28" s="112"/>
      <c r="I28" s="112"/>
      <c r="J28" s="112"/>
      <c r="K28" s="112"/>
      <c r="L28" s="112"/>
      <c r="M28" s="113"/>
    </row>
    <row r="29" spans="1:13" ht="168.75">
      <c r="A29" s="17"/>
      <c r="B29" s="37" t="s">
        <v>164</v>
      </c>
      <c r="C29" s="22" t="s">
        <v>30</v>
      </c>
      <c r="D29" s="36">
        <v>0.9841910787389015</v>
      </c>
      <c r="E29" s="36">
        <v>2.3688056900331786</v>
      </c>
      <c r="F29" s="129">
        <v>2.3688056900331786</v>
      </c>
      <c r="G29" s="129">
        <v>1.1653269356884315</v>
      </c>
      <c r="H29" s="129">
        <v>1.3501506162577286</v>
      </c>
      <c r="I29" s="129">
        <v>1.1232297840691636</v>
      </c>
      <c r="J29" s="129">
        <v>0.9841910787389015</v>
      </c>
      <c r="K29" s="129">
        <v>1.9795749696739116</v>
      </c>
      <c r="L29" s="129">
        <v>1.2091420909441206</v>
      </c>
      <c r="M29" s="130">
        <v>2.29095779926016</v>
      </c>
    </row>
    <row r="30" spans="1:13" s="84" customFormat="1" ht="187.5">
      <c r="A30" s="17">
        <v>16</v>
      </c>
      <c r="B30" s="18" t="s">
        <v>165</v>
      </c>
      <c r="C30" s="19" t="s">
        <v>30</v>
      </c>
      <c r="D30" s="131"/>
      <c r="E30" s="131"/>
      <c r="F30" s="127">
        <v>32348.700000000004</v>
      </c>
      <c r="G30" s="127">
        <v>94144.1</v>
      </c>
      <c r="H30" s="127">
        <v>8414.3</v>
      </c>
      <c r="I30" s="127">
        <v>19593.1</v>
      </c>
      <c r="J30" s="127">
        <v>7153.5</v>
      </c>
      <c r="K30" s="127">
        <v>46567.700000000004</v>
      </c>
      <c r="L30" s="127">
        <v>45509.399999999994</v>
      </c>
      <c r="M30" s="127">
        <v>19729.899999999998</v>
      </c>
    </row>
    <row r="31" spans="1:13" s="84" customFormat="1" ht="56.25">
      <c r="A31" s="17"/>
      <c r="B31" s="18" t="s">
        <v>166</v>
      </c>
      <c r="C31" s="19" t="s">
        <v>30</v>
      </c>
      <c r="D31" s="131"/>
      <c r="E31" s="131"/>
      <c r="F31" s="132">
        <v>33088.8</v>
      </c>
      <c r="G31" s="127">
        <v>94616</v>
      </c>
      <c r="H31" s="127">
        <v>8760.4</v>
      </c>
      <c r="I31" s="127">
        <v>19642.1</v>
      </c>
      <c r="J31" s="127">
        <v>7192.6</v>
      </c>
      <c r="K31" s="127">
        <v>47580.3</v>
      </c>
      <c r="L31" s="127">
        <v>46117.2</v>
      </c>
      <c r="M31" s="128">
        <v>19770.1</v>
      </c>
    </row>
    <row r="32" spans="1:13" ht="150">
      <c r="A32" s="17"/>
      <c r="B32" s="18" t="s">
        <v>167</v>
      </c>
      <c r="C32" s="19" t="s">
        <v>30</v>
      </c>
      <c r="D32" s="20"/>
      <c r="E32" s="20"/>
      <c r="F32" s="132">
        <v>740.1</v>
      </c>
      <c r="G32" s="127">
        <v>471.9</v>
      </c>
      <c r="H32" s="127">
        <v>346.1</v>
      </c>
      <c r="I32" s="127">
        <v>49</v>
      </c>
      <c r="J32" s="127">
        <v>39.1</v>
      </c>
      <c r="K32" s="127">
        <v>1012.6</v>
      </c>
      <c r="L32" s="127">
        <v>607.8</v>
      </c>
      <c r="M32" s="128">
        <v>40.2</v>
      </c>
    </row>
    <row r="33" spans="1:13" s="84" customFormat="1" ht="168.75">
      <c r="A33" s="17">
        <v>17</v>
      </c>
      <c r="B33" s="18" t="s">
        <v>168</v>
      </c>
      <c r="C33" s="19" t="s">
        <v>30</v>
      </c>
      <c r="D33" s="131"/>
      <c r="E33" s="131"/>
      <c r="F33" s="132">
        <v>35801.299999999996</v>
      </c>
      <c r="G33" s="132">
        <v>41081.9</v>
      </c>
      <c r="H33" s="132">
        <v>10527.3</v>
      </c>
      <c r="I33" s="132">
        <v>29725.800000000003</v>
      </c>
      <c r="J33" s="132">
        <v>18085.3</v>
      </c>
      <c r="K33" s="127">
        <v>40482.100000000006</v>
      </c>
      <c r="L33" s="132">
        <v>25101.2</v>
      </c>
      <c r="M33" s="132">
        <v>12422.5</v>
      </c>
    </row>
    <row r="34" spans="1:13" s="84" customFormat="1" ht="56.25">
      <c r="A34" s="17"/>
      <c r="B34" s="18" t="s">
        <v>169</v>
      </c>
      <c r="C34" s="19" t="s">
        <v>30</v>
      </c>
      <c r="D34" s="131"/>
      <c r="E34" s="131"/>
      <c r="F34" s="132">
        <v>36892.799999999996</v>
      </c>
      <c r="G34" s="127">
        <v>41937</v>
      </c>
      <c r="H34" s="127">
        <v>10987.3</v>
      </c>
      <c r="I34" s="127">
        <v>29789.9</v>
      </c>
      <c r="J34" s="127">
        <v>18489.7</v>
      </c>
      <c r="K34" s="127">
        <v>41511.8</v>
      </c>
      <c r="L34" s="127">
        <v>25421.2</v>
      </c>
      <c r="M34" s="128">
        <v>12486.1</v>
      </c>
    </row>
    <row r="35" spans="1:13" ht="150">
      <c r="A35" s="17"/>
      <c r="B35" s="18" t="s">
        <v>170</v>
      </c>
      <c r="C35" s="19" t="s">
        <v>30</v>
      </c>
      <c r="D35" s="20"/>
      <c r="E35" s="20"/>
      <c r="F35" s="132">
        <v>1091.5</v>
      </c>
      <c r="G35" s="127">
        <v>855.1</v>
      </c>
      <c r="H35" s="127">
        <v>460</v>
      </c>
      <c r="I35" s="127">
        <v>64.1</v>
      </c>
      <c r="J35" s="127">
        <v>404.4</v>
      </c>
      <c r="K35" s="127">
        <v>1029.7</v>
      </c>
      <c r="L35" s="127">
        <v>320</v>
      </c>
      <c r="M35" s="128">
        <v>63.6</v>
      </c>
    </row>
    <row r="36" spans="1:13" s="84" customFormat="1" ht="168.75">
      <c r="A36" s="17">
        <v>18</v>
      </c>
      <c r="B36" s="18" t="s">
        <v>195</v>
      </c>
      <c r="C36" s="19" t="s">
        <v>30</v>
      </c>
      <c r="D36" s="131"/>
      <c r="E36" s="131"/>
      <c r="F36" s="156">
        <v>77578.5</v>
      </c>
      <c r="G36" s="132">
        <v>65597.9</v>
      </c>
      <c r="H36" s="132">
        <v>8246.7</v>
      </c>
      <c r="I36" s="132">
        <v>16160.4</v>
      </c>
      <c r="J36" s="132">
        <v>12379.2</v>
      </c>
      <c r="K36" s="127">
        <v>44107.9</v>
      </c>
      <c r="L36" s="127">
        <v>32160.2</v>
      </c>
      <c r="M36" s="132">
        <v>13425</v>
      </c>
    </row>
    <row r="37" spans="1:13" s="84" customFormat="1" ht="56.25">
      <c r="A37" s="17"/>
      <c r="B37" s="18" t="s">
        <v>171</v>
      </c>
      <c r="C37" s="19" t="s">
        <v>30</v>
      </c>
      <c r="D37" s="131"/>
      <c r="E37" s="131"/>
      <c r="F37" s="156">
        <v>88109.8</v>
      </c>
      <c r="G37" s="127">
        <v>70596.59999999999</v>
      </c>
      <c r="H37" s="127">
        <v>8854.1</v>
      </c>
      <c r="I37" s="127">
        <v>16232.4</v>
      </c>
      <c r="J37" s="127">
        <v>12753.5</v>
      </c>
      <c r="K37" s="127">
        <v>45146.4</v>
      </c>
      <c r="L37" s="127">
        <v>32889.5</v>
      </c>
      <c r="M37" s="128">
        <v>15039.9</v>
      </c>
    </row>
    <row r="38" spans="1:13" ht="150">
      <c r="A38" s="17"/>
      <c r="B38" s="18" t="s">
        <v>172</v>
      </c>
      <c r="C38" s="19" t="s">
        <v>30</v>
      </c>
      <c r="D38" s="20"/>
      <c r="E38" s="20"/>
      <c r="F38" s="132">
        <v>10531.3</v>
      </c>
      <c r="G38" s="127">
        <v>4998.7</v>
      </c>
      <c r="H38" s="127">
        <v>607.4</v>
      </c>
      <c r="I38" s="127">
        <v>72</v>
      </c>
      <c r="J38" s="127">
        <v>374.3</v>
      </c>
      <c r="K38" s="127">
        <v>1038.5</v>
      </c>
      <c r="L38" s="127">
        <v>729.3</v>
      </c>
      <c r="M38" s="128">
        <v>1614.9</v>
      </c>
    </row>
    <row r="39" spans="1:13" s="84" customFormat="1" ht="168.75">
      <c r="A39" s="17">
        <v>19</v>
      </c>
      <c r="B39" s="18" t="s">
        <v>173</v>
      </c>
      <c r="C39" s="19" t="s">
        <v>30</v>
      </c>
      <c r="D39" s="131"/>
      <c r="E39" s="131"/>
      <c r="F39" s="132">
        <v>115067.50000000001</v>
      </c>
      <c r="G39" s="132">
        <v>78008.5</v>
      </c>
      <c r="H39" s="132">
        <v>12236.1</v>
      </c>
      <c r="I39" s="132">
        <v>24516.1</v>
      </c>
      <c r="J39" s="132">
        <v>12341.1</v>
      </c>
      <c r="K39" s="127">
        <v>86545.5</v>
      </c>
      <c r="L39" s="127">
        <v>41421.5</v>
      </c>
      <c r="M39" s="132">
        <v>34805.3</v>
      </c>
    </row>
    <row r="40" spans="1:13" s="84" customFormat="1" ht="56.25">
      <c r="A40" s="17"/>
      <c r="B40" s="18" t="s">
        <v>174</v>
      </c>
      <c r="C40" s="19" t="s">
        <v>30</v>
      </c>
      <c r="D40" s="131"/>
      <c r="E40" s="131"/>
      <c r="F40" s="132">
        <v>120598.40000000001</v>
      </c>
      <c r="G40" s="127">
        <v>86742.5</v>
      </c>
      <c r="H40" s="127">
        <v>14541</v>
      </c>
      <c r="I40" s="127">
        <v>24667.5</v>
      </c>
      <c r="J40" s="127">
        <v>14507.6</v>
      </c>
      <c r="K40" s="127">
        <v>102875.7</v>
      </c>
      <c r="L40" s="127">
        <v>46661.3</v>
      </c>
      <c r="M40" s="128">
        <v>35383.5</v>
      </c>
    </row>
    <row r="41" spans="1:13" ht="150">
      <c r="A41" s="17"/>
      <c r="B41" s="18" t="s">
        <v>175</v>
      </c>
      <c r="C41" s="19" t="s">
        <v>30</v>
      </c>
      <c r="D41" s="20"/>
      <c r="E41" s="20"/>
      <c r="F41" s="132">
        <v>5530.9</v>
      </c>
      <c r="G41" s="127">
        <v>8734</v>
      </c>
      <c r="H41" s="127">
        <v>2304.9</v>
      </c>
      <c r="I41" s="127">
        <v>151.4</v>
      </c>
      <c r="J41" s="127">
        <v>2166.5</v>
      </c>
      <c r="K41" s="127">
        <v>16330.2</v>
      </c>
      <c r="L41" s="127">
        <v>5239.8</v>
      </c>
      <c r="M41" s="128">
        <v>578.2</v>
      </c>
    </row>
    <row r="42" spans="1:13" s="84" customFormat="1" ht="187.5">
      <c r="A42" s="17">
        <v>20</v>
      </c>
      <c r="B42" s="21" t="s">
        <v>176</v>
      </c>
      <c r="C42" s="22" t="s">
        <v>31</v>
      </c>
      <c r="D42" s="129">
        <v>0.014278320356451685</v>
      </c>
      <c r="E42" s="129">
        <v>0.09707136752044747</v>
      </c>
      <c r="F42" s="129">
        <v>0.09707136752044747</v>
      </c>
      <c r="G42" s="129">
        <v>0.022585847862480097</v>
      </c>
      <c r="H42" s="129">
        <v>0.07512493394030985</v>
      </c>
      <c r="I42" s="129">
        <v>0.028972046419924746</v>
      </c>
      <c r="J42" s="129">
        <v>0.07303082159438193</v>
      </c>
      <c r="K42" s="129">
        <v>0.03841102726028217</v>
      </c>
      <c r="L42" s="129">
        <v>0.014278320356451685</v>
      </c>
      <c r="M42" s="130">
        <v>0.03500258830473297</v>
      </c>
    </row>
    <row r="43" spans="1:13" s="84" customFormat="1" ht="187.5">
      <c r="A43" s="17"/>
      <c r="B43" s="18" t="s">
        <v>177</v>
      </c>
      <c r="C43" s="19" t="s">
        <v>31</v>
      </c>
      <c r="D43" s="131"/>
      <c r="E43" s="131"/>
      <c r="F43" s="132">
        <v>27052.8</v>
      </c>
      <c r="G43" s="127">
        <v>6637.8</v>
      </c>
      <c r="H43" s="127">
        <v>3241.1</v>
      </c>
      <c r="I43" s="127">
        <v>2617.1</v>
      </c>
      <c r="J43" s="127">
        <v>3866.5</v>
      </c>
      <c r="K43" s="127">
        <v>9107.8</v>
      </c>
      <c r="L43" s="127">
        <v>2157.3</v>
      </c>
      <c r="M43" s="133">
        <v>2894</v>
      </c>
    </row>
    <row r="44" spans="1:13" s="84" customFormat="1" ht="75">
      <c r="A44" s="17">
        <v>21</v>
      </c>
      <c r="B44" s="21" t="s">
        <v>178</v>
      </c>
      <c r="C44" s="22" t="s">
        <v>32</v>
      </c>
      <c r="D44" s="134">
        <v>1</v>
      </c>
      <c r="E44" s="134">
        <v>1</v>
      </c>
      <c r="F44" s="177">
        <v>1</v>
      </c>
      <c r="G44" s="177">
        <v>1</v>
      </c>
      <c r="H44" s="177">
        <v>1</v>
      </c>
      <c r="I44" s="177">
        <v>1</v>
      </c>
      <c r="J44" s="177">
        <v>1</v>
      </c>
      <c r="K44" s="177">
        <v>1</v>
      </c>
      <c r="L44" s="177">
        <v>1</v>
      </c>
      <c r="M44" s="177">
        <v>1</v>
      </c>
    </row>
    <row r="45" spans="1:13" s="84" customFormat="1" ht="75">
      <c r="A45" s="17"/>
      <c r="B45" s="18" t="s">
        <v>179</v>
      </c>
      <c r="C45" s="19" t="s">
        <v>32</v>
      </c>
      <c r="D45" s="131"/>
      <c r="E45" s="131"/>
      <c r="F45" s="155">
        <v>0</v>
      </c>
      <c r="G45" s="153">
        <v>0</v>
      </c>
      <c r="H45" s="155">
        <v>0</v>
      </c>
      <c r="I45" s="155">
        <v>0</v>
      </c>
      <c r="J45" s="153">
        <v>0</v>
      </c>
      <c r="K45" s="164">
        <v>0</v>
      </c>
      <c r="L45" s="155">
        <v>0</v>
      </c>
      <c r="M45" s="160">
        <v>0</v>
      </c>
    </row>
    <row r="46" spans="1:13" s="84" customFormat="1" ht="93.75">
      <c r="A46" s="17">
        <v>22</v>
      </c>
      <c r="B46" s="21" t="s">
        <v>180</v>
      </c>
      <c r="C46" s="22" t="s">
        <v>33</v>
      </c>
      <c r="D46" s="124">
        <v>1</v>
      </c>
      <c r="E46" s="124">
        <v>1</v>
      </c>
      <c r="F46" s="124">
        <v>1</v>
      </c>
      <c r="G46" s="124">
        <v>1</v>
      </c>
      <c r="H46" s="124">
        <v>1</v>
      </c>
      <c r="I46" s="124">
        <v>1</v>
      </c>
      <c r="J46" s="124">
        <v>1</v>
      </c>
      <c r="K46" s="124">
        <v>1</v>
      </c>
      <c r="L46" s="124">
        <v>1</v>
      </c>
      <c r="M46" s="124">
        <v>1</v>
      </c>
    </row>
    <row r="47" spans="1:13" s="84" customFormat="1" ht="150">
      <c r="A47" s="17">
        <v>23</v>
      </c>
      <c r="B47" s="21" t="s">
        <v>181</v>
      </c>
      <c r="C47" s="22" t="s">
        <v>34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5">
        <v>0</v>
      </c>
    </row>
    <row r="48" spans="1:13" s="84" customFormat="1" ht="131.25">
      <c r="A48" s="17">
        <v>24</v>
      </c>
      <c r="B48" s="21" t="s">
        <v>84</v>
      </c>
      <c r="C48" s="22" t="s">
        <v>35</v>
      </c>
      <c r="D48" s="124">
        <v>0</v>
      </c>
      <c r="E48" s="124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5">
        <v>0</v>
      </c>
    </row>
    <row r="49" spans="1:13" ht="18.75">
      <c r="A49" s="17"/>
      <c r="B49" s="33" t="s">
        <v>11</v>
      </c>
      <c r="C49" s="19"/>
      <c r="D49" s="20"/>
      <c r="E49" s="20"/>
      <c r="F49" s="119"/>
      <c r="G49" s="119"/>
      <c r="H49" s="166"/>
      <c r="I49" s="166"/>
      <c r="J49" s="119"/>
      <c r="K49" s="119"/>
      <c r="L49" s="119"/>
      <c r="M49" s="161"/>
    </row>
    <row r="50" spans="1:13" ht="75">
      <c r="A50" s="17">
        <v>26</v>
      </c>
      <c r="B50" s="21" t="s">
        <v>139</v>
      </c>
      <c r="C50" s="22" t="s">
        <v>36</v>
      </c>
      <c r="D50" s="24">
        <v>1</v>
      </c>
      <c r="E50" s="24">
        <v>1</v>
      </c>
      <c r="F50" s="124">
        <v>1</v>
      </c>
      <c r="G50" s="124">
        <v>1</v>
      </c>
      <c r="H50" s="124">
        <v>1</v>
      </c>
      <c r="I50" s="124">
        <v>1</v>
      </c>
      <c r="J50" s="124">
        <v>1</v>
      </c>
      <c r="K50" s="124">
        <v>1</v>
      </c>
      <c r="L50" s="124">
        <v>1</v>
      </c>
      <c r="M50" s="124">
        <v>1</v>
      </c>
    </row>
    <row r="51" spans="1:13" ht="75">
      <c r="A51" s="17"/>
      <c r="B51" s="21" t="s">
        <v>140</v>
      </c>
      <c r="C51" s="22" t="s">
        <v>37</v>
      </c>
      <c r="D51" s="24">
        <v>1</v>
      </c>
      <c r="E51" s="24">
        <v>1</v>
      </c>
      <c r="F51" s="124">
        <v>1</v>
      </c>
      <c r="G51" s="124">
        <v>1</v>
      </c>
      <c r="H51" s="124">
        <v>1</v>
      </c>
      <c r="I51" s="124">
        <v>1</v>
      </c>
      <c r="J51" s="124">
        <v>1</v>
      </c>
      <c r="K51" s="124">
        <v>1</v>
      </c>
      <c r="L51" s="124">
        <v>1</v>
      </c>
      <c r="M51" s="124">
        <v>1</v>
      </c>
    </row>
    <row r="52" spans="1:13" ht="75">
      <c r="A52" s="17"/>
      <c r="B52" s="18" t="s">
        <v>81</v>
      </c>
      <c r="C52" s="19" t="s">
        <v>37</v>
      </c>
      <c r="D52" s="127"/>
      <c r="E52" s="127"/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8">
        <v>0</v>
      </c>
    </row>
    <row r="53" spans="1:13" ht="75">
      <c r="A53" s="17"/>
      <c r="B53" s="18" t="s">
        <v>82</v>
      </c>
      <c r="C53" s="19" t="s">
        <v>37</v>
      </c>
      <c r="D53" s="127"/>
      <c r="E53" s="127"/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8">
        <v>0</v>
      </c>
    </row>
    <row r="54" spans="1:13" ht="37.5">
      <c r="A54" s="17"/>
      <c r="B54" s="21" t="s">
        <v>76</v>
      </c>
      <c r="C54" s="22" t="s">
        <v>77</v>
      </c>
      <c r="D54" s="24">
        <v>0</v>
      </c>
      <c r="E54" s="24">
        <v>0</v>
      </c>
      <c r="F54" s="134">
        <v>0</v>
      </c>
      <c r="G54" s="134">
        <v>0</v>
      </c>
      <c r="H54" s="134">
        <v>0</v>
      </c>
      <c r="I54" s="167">
        <v>0</v>
      </c>
      <c r="J54" s="24">
        <v>0</v>
      </c>
      <c r="K54" s="134">
        <v>0</v>
      </c>
      <c r="L54" s="134">
        <v>0</v>
      </c>
      <c r="M54" s="134">
        <v>0</v>
      </c>
    </row>
    <row r="55" spans="1:13" ht="56.25">
      <c r="A55" s="17">
        <v>25</v>
      </c>
      <c r="B55" s="18" t="s">
        <v>182</v>
      </c>
      <c r="C55" s="19" t="s">
        <v>77</v>
      </c>
      <c r="D55" s="20"/>
      <c r="E55" s="20"/>
      <c r="F55" s="156">
        <v>0</v>
      </c>
      <c r="G55" s="153">
        <v>0</v>
      </c>
      <c r="H55" s="155">
        <v>0</v>
      </c>
      <c r="I55" s="155">
        <v>0</v>
      </c>
      <c r="J55" s="153">
        <v>0</v>
      </c>
      <c r="K55" s="164">
        <v>0</v>
      </c>
      <c r="L55" s="155">
        <v>0</v>
      </c>
      <c r="M55" s="160">
        <v>0</v>
      </c>
    </row>
    <row r="56" spans="1:13" ht="75">
      <c r="A56" s="17"/>
      <c r="B56" s="18" t="s">
        <v>183</v>
      </c>
      <c r="C56" s="19" t="s">
        <v>77</v>
      </c>
      <c r="D56" s="20"/>
      <c r="E56" s="20"/>
      <c r="F56" s="127">
        <v>277594.1</v>
      </c>
      <c r="G56" s="127">
        <v>296521.9</v>
      </c>
      <c r="H56" s="142">
        <v>49644.9</v>
      </c>
      <c r="I56" s="136">
        <v>88809.2</v>
      </c>
      <c r="J56" s="136">
        <v>54634.5</v>
      </c>
      <c r="K56" s="142">
        <v>238780.3</v>
      </c>
      <c r="L56" s="136">
        <v>152625.8</v>
      </c>
      <c r="M56" s="128">
        <v>84031</v>
      </c>
    </row>
    <row r="57" spans="1:13" ht="37.5">
      <c r="A57" s="17"/>
      <c r="B57" s="27" t="s">
        <v>12</v>
      </c>
      <c r="C57" s="19"/>
      <c r="D57" s="29"/>
      <c r="E57" s="29"/>
      <c r="F57" s="122"/>
      <c r="G57" s="122"/>
      <c r="H57" s="122"/>
      <c r="I57" s="122"/>
      <c r="J57" s="122"/>
      <c r="K57" s="122"/>
      <c r="L57" s="122"/>
      <c r="M57" s="120"/>
    </row>
    <row r="58" spans="1:13" ht="93.75">
      <c r="A58" s="17">
        <v>27</v>
      </c>
      <c r="B58" s="21" t="s">
        <v>132</v>
      </c>
      <c r="C58" s="22" t="s">
        <v>38</v>
      </c>
      <c r="D58" s="36">
        <v>0</v>
      </c>
      <c r="E58" s="36">
        <v>1</v>
      </c>
      <c r="F58" s="129">
        <v>0.5</v>
      </c>
      <c r="G58" s="129">
        <v>0.6666666666666666</v>
      </c>
      <c r="H58" s="129">
        <v>0</v>
      </c>
      <c r="I58" s="129">
        <v>0.5</v>
      </c>
      <c r="J58" s="129">
        <v>0.6666666666666666</v>
      </c>
      <c r="K58" s="129">
        <v>1</v>
      </c>
      <c r="L58" s="129">
        <v>1</v>
      </c>
      <c r="M58" s="129">
        <v>1</v>
      </c>
    </row>
    <row r="59" spans="1:13" ht="93.75">
      <c r="A59" s="17"/>
      <c r="B59" s="115" t="s">
        <v>144</v>
      </c>
      <c r="C59" s="116"/>
      <c r="D59" s="117"/>
      <c r="E59" s="117"/>
      <c r="F59" s="131">
        <v>1</v>
      </c>
      <c r="G59" s="173">
        <v>2</v>
      </c>
      <c r="H59" s="173">
        <v>0</v>
      </c>
      <c r="I59" s="173">
        <v>1</v>
      </c>
      <c r="J59" s="173">
        <v>2</v>
      </c>
      <c r="K59" s="173">
        <v>2</v>
      </c>
      <c r="L59" s="173">
        <v>3</v>
      </c>
      <c r="M59" s="176">
        <v>2</v>
      </c>
    </row>
    <row r="60" spans="1:13" ht="56.25">
      <c r="A60" s="17"/>
      <c r="B60" s="115" t="s">
        <v>143</v>
      </c>
      <c r="C60" s="116"/>
      <c r="D60" s="117"/>
      <c r="E60" s="117"/>
      <c r="F60" s="173">
        <v>2</v>
      </c>
      <c r="G60" s="173">
        <v>3</v>
      </c>
      <c r="H60" s="173">
        <v>2</v>
      </c>
      <c r="I60" s="173">
        <v>2</v>
      </c>
      <c r="J60" s="173">
        <v>3</v>
      </c>
      <c r="K60" s="173">
        <v>2</v>
      </c>
      <c r="L60" s="173">
        <v>3</v>
      </c>
      <c r="M60" s="176">
        <v>2</v>
      </c>
    </row>
    <row r="61" spans="1:13" ht="131.25">
      <c r="A61" s="17">
        <v>28</v>
      </c>
      <c r="B61" s="21" t="s">
        <v>149</v>
      </c>
      <c r="C61" s="22" t="s">
        <v>39</v>
      </c>
      <c r="D61" s="23">
        <v>0</v>
      </c>
      <c r="E61" s="23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5">
        <v>0</v>
      </c>
    </row>
    <row r="62" spans="1:13" ht="131.25">
      <c r="A62" s="17">
        <v>29</v>
      </c>
      <c r="B62" s="21" t="s">
        <v>85</v>
      </c>
      <c r="C62" s="22" t="s">
        <v>40</v>
      </c>
      <c r="D62" s="23">
        <v>0</v>
      </c>
      <c r="E62" s="23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5">
        <v>0</v>
      </c>
    </row>
    <row r="63" spans="1:13" ht="131.25">
      <c r="A63" s="17">
        <v>30</v>
      </c>
      <c r="B63" s="21" t="s">
        <v>150</v>
      </c>
      <c r="C63" s="22" t="s">
        <v>41</v>
      </c>
      <c r="D63" s="23">
        <v>0</v>
      </c>
      <c r="E63" s="23">
        <v>0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</row>
    <row r="64" spans="1:13" ht="150">
      <c r="A64" s="17"/>
      <c r="B64" s="18" t="s">
        <v>141</v>
      </c>
      <c r="C64" s="19" t="s">
        <v>41</v>
      </c>
      <c r="D64" s="20"/>
      <c r="E64" s="20"/>
      <c r="F64" s="132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8">
        <v>0</v>
      </c>
    </row>
    <row r="65" spans="1:13" ht="93.75">
      <c r="A65" s="17"/>
      <c r="B65" s="18" t="s">
        <v>142</v>
      </c>
      <c r="C65" s="19" t="s">
        <v>41</v>
      </c>
      <c r="D65" s="20"/>
      <c r="E65" s="20"/>
      <c r="F65" s="132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8">
        <v>0</v>
      </c>
    </row>
    <row r="66" spans="1:13" ht="150">
      <c r="A66" s="17">
        <v>31</v>
      </c>
      <c r="B66" s="21" t="s">
        <v>68</v>
      </c>
      <c r="C66" s="22" t="s">
        <v>42</v>
      </c>
      <c r="D66" s="23">
        <v>0</v>
      </c>
      <c r="E66" s="23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</row>
    <row r="67" spans="1:13" ht="112.5">
      <c r="A67" s="17"/>
      <c r="B67" s="18" t="s">
        <v>86</v>
      </c>
      <c r="C67" s="19" t="s">
        <v>42</v>
      </c>
      <c r="D67" s="20"/>
      <c r="E67" s="20"/>
      <c r="F67" s="132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8">
        <v>0</v>
      </c>
    </row>
    <row r="68" spans="1:13" s="84" customFormat="1" ht="75">
      <c r="A68" s="17"/>
      <c r="B68" s="18" t="s">
        <v>147</v>
      </c>
      <c r="C68" s="19" t="s">
        <v>42</v>
      </c>
      <c r="D68" s="131"/>
      <c r="E68" s="131"/>
      <c r="F68" s="132"/>
      <c r="G68" s="127"/>
      <c r="H68" s="127"/>
      <c r="I68" s="127"/>
      <c r="J68" s="153"/>
      <c r="K68" s="127"/>
      <c r="L68" s="127"/>
      <c r="M68" s="128"/>
    </row>
    <row r="69" spans="1:13" ht="75">
      <c r="A69" s="17">
        <v>32</v>
      </c>
      <c r="B69" s="21" t="s">
        <v>2</v>
      </c>
      <c r="C69" s="22" t="s">
        <v>43</v>
      </c>
      <c r="D69" s="23">
        <v>0</v>
      </c>
      <c r="E69" s="23">
        <v>0</v>
      </c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5">
        <v>0</v>
      </c>
    </row>
    <row r="70" spans="1:13" ht="56.25">
      <c r="A70" s="17"/>
      <c r="B70" s="38" t="s">
        <v>13</v>
      </c>
      <c r="C70" s="22" t="s">
        <v>44</v>
      </c>
      <c r="D70" s="23">
        <v>0</v>
      </c>
      <c r="E70" s="23">
        <v>0</v>
      </c>
      <c r="F70" s="124">
        <v>0</v>
      </c>
      <c r="G70" s="124">
        <v>0</v>
      </c>
      <c r="H70" s="124">
        <v>0</v>
      </c>
      <c r="I70" s="124">
        <v>0</v>
      </c>
      <c r="J70" s="23">
        <v>0</v>
      </c>
      <c r="K70" s="134">
        <v>0</v>
      </c>
      <c r="L70" s="124">
        <v>0</v>
      </c>
      <c r="M70" s="124">
        <v>0</v>
      </c>
    </row>
    <row r="71" spans="1:13" s="84" customFormat="1" ht="75">
      <c r="A71" s="17">
        <v>33</v>
      </c>
      <c r="B71" s="18" t="s">
        <v>67</v>
      </c>
      <c r="C71" s="19" t="s">
        <v>44</v>
      </c>
      <c r="D71" s="131"/>
      <c r="E71" s="131"/>
      <c r="F71" s="173">
        <v>4</v>
      </c>
      <c r="G71" s="173">
        <v>3</v>
      </c>
      <c r="H71" s="173">
        <v>2</v>
      </c>
      <c r="I71" s="173">
        <v>2</v>
      </c>
      <c r="J71" s="173">
        <v>3</v>
      </c>
      <c r="K71" s="173">
        <v>2</v>
      </c>
      <c r="L71" s="173">
        <v>3</v>
      </c>
      <c r="M71" s="176">
        <v>2</v>
      </c>
    </row>
    <row r="72" spans="1:13" s="84" customFormat="1" ht="56.25">
      <c r="A72" s="17">
        <v>34</v>
      </c>
      <c r="B72" s="18" t="s">
        <v>69</v>
      </c>
      <c r="C72" s="19" t="s">
        <v>44</v>
      </c>
      <c r="D72" s="131"/>
      <c r="E72" s="131"/>
      <c r="F72" s="158">
        <v>0</v>
      </c>
      <c r="G72" s="20">
        <v>0</v>
      </c>
      <c r="H72" s="157">
        <v>0</v>
      </c>
      <c r="I72" s="157">
        <v>0</v>
      </c>
      <c r="J72" s="20">
        <v>0</v>
      </c>
      <c r="K72" s="165">
        <v>0</v>
      </c>
      <c r="L72" s="157">
        <v>0</v>
      </c>
      <c r="M72" s="162">
        <v>0</v>
      </c>
    </row>
    <row r="73" spans="1:13" s="84" customFormat="1" ht="56.25">
      <c r="A73" s="17">
        <v>35</v>
      </c>
      <c r="B73" s="18" t="s">
        <v>70</v>
      </c>
      <c r="C73" s="19" t="s">
        <v>44</v>
      </c>
      <c r="D73" s="131"/>
      <c r="E73" s="131"/>
      <c r="F73" s="158">
        <v>0</v>
      </c>
      <c r="G73" s="20">
        <v>0</v>
      </c>
      <c r="H73" s="157">
        <v>0</v>
      </c>
      <c r="I73" s="157">
        <v>0</v>
      </c>
      <c r="J73" s="20">
        <v>0</v>
      </c>
      <c r="K73" s="165">
        <v>0</v>
      </c>
      <c r="L73" s="157">
        <v>0</v>
      </c>
      <c r="M73" s="162">
        <v>0</v>
      </c>
    </row>
    <row r="74" spans="1:13" ht="37.5">
      <c r="A74" s="17"/>
      <c r="B74" s="33" t="s">
        <v>96</v>
      </c>
      <c r="C74" s="19"/>
      <c r="D74" s="20"/>
      <c r="E74" s="20"/>
      <c r="F74" s="157"/>
      <c r="G74" s="111"/>
      <c r="H74" s="111"/>
      <c r="I74" s="111"/>
      <c r="J74" s="20"/>
      <c r="K74" s="111"/>
      <c r="L74" s="157"/>
      <c r="M74" s="120"/>
    </row>
    <row r="75" spans="1:13" ht="112.5">
      <c r="A75" s="17">
        <v>36</v>
      </c>
      <c r="B75" s="21" t="s">
        <v>184</v>
      </c>
      <c r="C75" s="22" t="s">
        <v>45</v>
      </c>
      <c r="D75" s="23">
        <v>1</v>
      </c>
      <c r="E75" s="23">
        <v>1</v>
      </c>
      <c r="F75" s="124">
        <v>1</v>
      </c>
      <c r="G75" s="124">
        <v>1</v>
      </c>
      <c r="H75" s="124">
        <v>1</v>
      </c>
      <c r="I75" s="124">
        <v>1</v>
      </c>
      <c r="J75" s="124">
        <v>1</v>
      </c>
      <c r="K75" s="124">
        <v>1</v>
      </c>
      <c r="L75" s="124">
        <v>1</v>
      </c>
      <c r="M75" s="125">
        <v>1</v>
      </c>
    </row>
    <row r="76" spans="1:13" ht="75">
      <c r="A76" s="17">
        <v>37</v>
      </c>
      <c r="B76" s="21" t="s">
        <v>185</v>
      </c>
      <c r="C76" s="22" t="s">
        <v>46</v>
      </c>
      <c r="D76" s="23">
        <v>0</v>
      </c>
      <c r="E76" s="23">
        <v>1</v>
      </c>
      <c r="F76" s="124">
        <v>1</v>
      </c>
      <c r="G76" s="124">
        <v>1</v>
      </c>
      <c r="H76" s="124">
        <v>0</v>
      </c>
      <c r="I76" s="124">
        <v>0</v>
      </c>
      <c r="J76" s="124">
        <v>1</v>
      </c>
      <c r="K76" s="124">
        <v>1</v>
      </c>
      <c r="L76" s="124">
        <v>1</v>
      </c>
      <c r="M76" s="125">
        <v>1</v>
      </c>
    </row>
    <row r="77" spans="1:13" ht="75">
      <c r="A77" s="17">
        <v>38</v>
      </c>
      <c r="B77" s="21" t="s">
        <v>145</v>
      </c>
      <c r="C77" s="22" t="s">
        <v>47</v>
      </c>
      <c r="D77" s="23">
        <v>0</v>
      </c>
      <c r="E77" s="23">
        <v>1</v>
      </c>
      <c r="F77" s="124">
        <v>1</v>
      </c>
      <c r="G77" s="124">
        <v>1</v>
      </c>
      <c r="H77" s="124">
        <v>1</v>
      </c>
      <c r="I77" s="124">
        <v>0</v>
      </c>
      <c r="J77" s="124">
        <v>1</v>
      </c>
      <c r="K77" s="124">
        <v>1</v>
      </c>
      <c r="L77" s="124">
        <v>1</v>
      </c>
      <c r="M77" s="125">
        <v>1</v>
      </c>
    </row>
    <row r="78" spans="1:13" ht="112.5">
      <c r="A78" s="17">
        <v>39</v>
      </c>
      <c r="B78" s="21" t="s">
        <v>186</v>
      </c>
      <c r="C78" s="22" t="s">
        <v>48</v>
      </c>
      <c r="D78" s="23">
        <v>1</v>
      </c>
      <c r="E78" s="23">
        <v>1</v>
      </c>
      <c r="F78" s="124">
        <v>1</v>
      </c>
      <c r="G78" s="124">
        <v>1</v>
      </c>
      <c r="H78" s="124">
        <v>1</v>
      </c>
      <c r="I78" s="124">
        <v>1</v>
      </c>
      <c r="J78" s="124">
        <v>1</v>
      </c>
      <c r="K78" s="124">
        <v>1</v>
      </c>
      <c r="L78" s="124">
        <v>1</v>
      </c>
      <c r="M78" s="125">
        <v>1</v>
      </c>
    </row>
    <row r="79" spans="1:13" ht="93.75">
      <c r="A79" s="17">
        <v>40</v>
      </c>
      <c r="B79" s="21" t="s">
        <v>187</v>
      </c>
      <c r="C79" s="22" t="s">
        <v>49</v>
      </c>
      <c r="D79" s="23">
        <v>1</v>
      </c>
      <c r="E79" s="23">
        <v>1</v>
      </c>
      <c r="F79" s="124">
        <v>1</v>
      </c>
      <c r="G79" s="124">
        <v>1</v>
      </c>
      <c r="H79" s="124">
        <v>1</v>
      </c>
      <c r="I79" s="124">
        <v>1</v>
      </c>
      <c r="J79" s="124">
        <v>1</v>
      </c>
      <c r="K79" s="124">
        <v>1</v>
      </c>
      <c r="L79" s="124">
        <v>1</v>
      </c>
      <c r="M79" s="125">
        <v>1</v>
      </c>
    </row>
    <row r="80" spans="1:13" ht="187.5">
      <c r="A80" s="17">
        <v>41</v>
      </c>
      <c r="B80" s="21" t="s">
        <v>188</v>
      </c>
      <c r="C80" s="22" t="s">
        <v>62</v>
      </c>
      <c r="D80" s="23">
        <v>0</v>
      </c>
      <c r="E80" s="23">
        <v>1</v>
      </c>
      <c r="F80" s="124">
        <v>1</v>
      </c>
      <c r="G80" s="124">
        <v>1</v>
      </c>
      <c r="H80" s="124">
        <v>1</v>
      </c>
      <c r="I80" s="124">
        <v>0</v>
      </c>
      <c r="J80" s="124">
        <v>1</v>
      </c>
      <c r="K80" s="124">
        <v>1</v>
      </c>
      <c r="L80" s="124">
        <v>1</v>
      </c>
      <c r="M80" s="125">
        <v>1</v>
      </c>
    </row>
    <row r="81" spans="1:13" ht="93.75">
      <c r="A81" s="17">
        <v>42</v>
      </c>
      <c r="B81" s="21" t="s">
        <v>72</v>
      </c>
      <c r="C81" s="22" t="s">
        <v>63</v>
      </c>
      <c r="D81" s="23">
        <v>0</v>
      </c>
      <c r="E81" s="23">
        <v>1</v>
      </c>
      <c r="F81" s="154">
        <v>0</v>
      </c>
      <c r="G81" s="23">
        <v>0</v>
      </c>
      <c r="H81" s="154">
        <v>0</v>
      </c>
      <c r="I81" s="124">
        <v>1</v>
      </c>
      <c r="J81" s="23">
        <v>0</v>
      </c>
      <c r="K81" s="163">
        <v>0</v>
      </c>
      <c r="L81" s="154">
        <v>1</v>
      </c>
      <c r="M81" s="159">
        <v>0</v>
      </c>
    </row>
    <row r="82" spans="1:13" s="84" customFormat="1" ht="56.25">
      <c r="A82" s="17">
        <v>9</v>
      </c>
      <c r="B82" s="18" t="s">
        <v>65</v>
      </c>
      <c r="C82" s="19"/>
      <c r="D82" s="131">
        <v>35534.6</v>
      </c>
      <c r="E82" s="131">
        <v>252028.80000000002</v>
      </c>
      <c r="F82" s="127">
        <v>252028.80000000002</v>
      </c>
      <c r="G82" s="127">
        <v>158238.9</v>
      </c>
      <c r="H82" s="127">
        <v>41314.2</v>
      </c>
      <c r="I82" s="127">
        <v>40855.7</v>
      </c>
      <c r="J82" s="127">
        <v>35534.6</v>
      </c>
      <c r="K82" s="127">
        <v>120320</v>
      </c>
      <c r="L82" s="127">
        <v>87220.9</v>
      </c>
      <c r="M82" s="151">
        <v>42818.1</v>
      </c>
    </row>
    <row r="83" spans="1:13" ht="37.5">
      <c r="A83" s="17">
        <v>10</v>
      </c>
      <c r="B83" s="18" t="s">
        <v>66</v>
      </c>
      <c r="C83" s="19"/>
      <c r="D83" s="20">
        <v>43142.8</v>
      </c>
      <c r="E83" s="20">
        <v>293892</v>
      </c>
      <c r="F83" s="127">
        <v>278689.8</v>
      </c>
      <c r="G83" s="127">
        <v>293892</v>
      </c>
      <c r="H83" s="127">
        <v>43142.8</v>
      </c>
      <c r="I83" s="127">
        <v>90331.9</v>
      </c>
      <c r="J83" s="127">
        <v>52943.4</v>
      </c>
      <c r="K83" s="127">
        <v>237114.2</v>
      </c>
      <c r="L83" s="127">
        <v>151089.2</v>
      </c>
      <c r="M83" s="151">
        <v>82679.6</v>
      </c>
    </row>
    <row r="84" spans="1:13" ht="37.5">
      <c r="A84" s="17"/>
      <c r="B84" s="18" t="s">
        <v>74</v>
      </c>
      <c r="C84" s="19"/>
      <c r="D84" s="20"/>
      <c r="E84" s="20"/>
      <c r="F84" s="123"/>
      <c r="G84" s="123"/>
      <c r="H84" s="123"/>
      <c r="I84" s="123"/>
      <c r="J84" s="123"/>
      <c r="K84" s="123"/>
      <c r="L84" s="123"/>
      <c r="M84" s="120"/>
    </row>
    <row r="85" spans="1:13" ht="56.25">
      <c r="A85" s="17">
        <v>43</v>
      </c>
      <c r="B85" s="18" t="s">
        <v>71</v>
      </c>
      <c r="C85" s="19" t="s">
        <v>55</v>
      </c>
      <c r="D85" s="20">
        <v>1</v>
      </c>
      <c r="E85" s="20">
        <v>1</v>
      </c>
      <c r="F85" s="101">
        <v>1</v>
      </c>
      <c r="G85" s="101">
        <v>1</v>
      </c>
      <c r="H85" s="101">
        <v>1</v>
      </c>
      <c r="I85" s="101">
        <v>1</v>
      </c>
      <c r="J85" s="101">
        <v>1</v>
      </c>
      <c r="K85" s="101">
        <v>1</v>
      </c>
      <c r="L85" s="101">
        <v>1</v>
      </c>
      <c r="M85" s="101">
        <v>1</v>
      </c>
    </row>
    <row r="86" spans="1:13" ht="131.25">
      <c r="A86" s="17">
        <v>44</v>
      </c>
      <c r="B86" s="18" t="s">
        <v>189</v>
      </c>
      <c r="C86" s="19" t="s">
        <v>56</v>
      </c>
      <c r="D86" s="20">
        <f>MIN(F86:M86)</f>
        <v>0</v>
      </c>
      <c r="E86" s="20">
        <f>MAX(F86:M86)</f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v>0</v>
      </c>
      <c r="L86" s="137">
        <v>0</v>
      </c>
      <c r="M86" s="137">
        <v>0</v>
      </c>
    </row>
    <row r="87" spans="1:13" ht="131.25">
      <c r="A87" s="17">
        <v>45</v>
      </c>
      <c r="B87" s="18" t="s">
        <v>59</v>
      </c>
      <c r="C87" s="19" t="s">
        <v>57</v>
      </c>
      <c r="D87" s="20">
        <f>MIN(F87:M87)</f>
        <v>0</v>
      </c>
      <c r="E87" s="20">
        <f>MAX(F87:M87)</f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</row>
    <row r="88" spans="1:13" ht="409.5">
      <c r="A88" s="17">
        <v>46</v>
      </c>
      <c r="B88" s="18" t="s">
        <v>190</v>
      </c>
      <c r="C88" s="19" t="s">
        <v>58</v>
      </c>
      <c r="D88" s="20">
        <f>MIN(F88:M88)</f>
        <v>0</v>
      </c>
      <c r="E88" s="20">
        <f>MAX(F88:M88)</f>
        <v>0</v>
      </c>
      <c r="F88" s="139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</row>
    <row r="89" spans="1:13" ht="375">
      <c r="A89" s="17">
        <v>47</v>
      </c>
      <c r="B89" s="18" t="s">
        <v>191</v>
      </c>
      <c r="C89" s="19" t="s">
        <v>80</v>
      </c>
      <c r="D89" s="20">
        <f>MIN(F89:M89)</f>
        <v>0</v>
      </c>
      <c r="E89" s="20">
        <f>MAX(F89:M89)</f>
        <v>0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</row>
  </sheetData>
  <sheetProtection/>
  <autoFilter ref="A6:N89"/>
  <mergeCells count="2">
    <mergeCell ref="B2:L3"/>
    <mergeCell ref="K1:L1"/>
  </mergeCells>
  <printOptions/>
  <pageMargins left="0.2362204724409449" right="0.2362204724409449" top="0.7480314960629921" bottom="0.35433070866141736" header="0.31496062992125984" footer="0.31496062992125984"/>
  <pageSetup fitToHeight="2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Феоктистова Татьяна Павловна</cp:lastModifiedBy>
  <cp:lastPrinted>2020-07-27T10:42:54Z</cp:lastPrinted>
  <dcterms:created xsi:type="dcterms:W3CDTF">2010-12-18T23:19:43Z</dcterms:created>
  <dcterms:modified xsi:type="dcterms:W3CDTF">2020-08-03T05:01:11Z</dcterms:modified>
  <cp:category/>
  <cp:version/>
  <cp:contentType/>
  <cp:contentStatus/>
</cp:coreProperties>
</file>